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B40643FA-A8A2-4655-917F-31360828D12D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Armavir" sheetId="1" r:id="rId1"/>
  </sheets>
  <calcPr calcId="191029"/>
</workbook>
</file>

<file path=xl/calcChain.xml><?xml version="1.0" encoding="utf-8"?>
<calcChain xmlns="http://schemas.openxmlformats.org/spreadsheetml/2006/main">
  <c r="H14" i="1" l="1"/>
  <c r="I14" i="1"/>
  <c r="K14" i="1"/>
  <c r="L14" i="1"/>
  <c r="P14" i="1"/>
  <c r="S14" i="1"/>
  <c r="V14" i="1"/>
  <c r="Y14" i="1"/>
  <c r="AB14" i="1"/>
  <c r="AQ14" i="1"/>
  <c r="AR14" i="1"/>
  <c r="BU14" i="1"/>
  <c r="BV14" i="1"/>
  <c r="CJ14" i="1"/>
  <c r="CK1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A74" i="1"/>
  <c r="Z74" i="1"/>
  <c r="X74" i="1"/>
  <c r="W74" i="1"/>
  <c r="U74" i="1"/>
  <c r="T74" i="1"/>
  <c r="R74" i="1"/>
  <c r="Q74" i="1"/>
  <c r="O74" i="1"/>
  <c r="N74" i="1"/>
  <c r="D74" i="1"/>
  <c r="C74" i="1"/>
  <c r="CK58" i="1"/>
  <c r="CJ58" i="1"/>
  <c r="BV58" i="1"/>
  <c r="BU58" i="1"/>
  <c r="AR58" i="1"/>
  <c r="AQ58" i="1"/>
  <c r="AB58" i="1"/>
  <c r="Y58" i="1"/>
  <c r="V58" i="1"/>
  <c r="S58" i="1"/>
  <c r="P58" i="1"/>
  <c r="L58" i="1"/>
  <c r="K58" i="1"/>
  <c r="I58" i="1"/>
  <c r="H58" i="1"/>
  <c r="CK57" i="1"/>
  <c r="CJ57" i="1"/>
  <c r="BV57" i="1"/>
  <c r="BU57" i="1"/>
  <c r="AR57" i="1"/>
  <c r="AQ57" i="1"/>
  <c r="AB57" i="1"/>
  <c r="Y57" i="1"/>
  <c r="V57" i="1"/>
  <c r="S57" i="1"/>
  <c r="P57" i="1"/>
  <c r="L57" i="1"/>
  <c r="K57" i="1"/>
  <c r="I57" i="1"/>
  <c r="H57" i="1"/>
  <c r="CK56" i="1"/>
  <c r="CJ56" i="1"/>
  <c r="BV56" i="1"/>
  <c r="BU56" i="1"/>
  <c r="AR56" i="1"/>
  <c r="AQ56" i="1"/>
  <c r="AB56" i="1"/>
  <c r="Y56" i="1"/>
  <c r="V56" i="1"/>
  <c r="S56" i="1"/>
  <c r="P56" i="1"/>
  <c r="L56" i="1"/>
  <c r="K56" i="1"/>
  <c r="I56" i="1"/>
  <c r="H56" i="1"/>
  <c r="CK55" i="1"/>
  <c r="CJ55" i="1"/>
  <c r="BV55" i="1"/>
  <c r="BU55" i="1"/>
  <c r="AR55" i="1"/>
  <c r="AQ55" i="1"/>
  <c r="AB55" i="1"/>
  <c r="Y55" i="1"/>
  <c r="V55" i="1"/>
  <c r="S55" i="1"/>
  <c r="P55" i="1"/>
  <c r="L55" i="1"/>
  <c r="K55" i="1"/>
  <c r="I55" i="1"/>
  <c r="H55" i="1"/>
  <c r="CK54" i="1"/>
  <c r="CJ54" i="1"/>
  <c r="BV54" i="1"/>
  <c r="BU54" i="1"/>
  <c r="AR54" i="1"/>
  <c r="AQ54" i="1"/>
  <c r="AB54" i="1"/>
  <c r="Y54" i="1"/>
  <c r="V54" i="1"/>
  <c r="S54" i="1"/>
  <c r="P54" i="1"/>
  <c r="L54" i="1"/>
  <c r="K54" i="1"/>
  <c r="I54" i="1"/>
  <c r="H54" i="1"/>
  <c r="CK53" i="1"/>
  <c r="CJ53" i="1"/>
  <c r="BV53" i="1"/>
  <c r="BU53" i="1"/>
  <c r="AR53" i="1"/>
  <c r="AQ53" i="1"/>
  <c r="AB53" i="1"/>
  <c r="Y53" i="1"/>
  <c r="V53" i="1"/>
  <c r="S53" i="1"/>
  <c r="P53" i="1"/>
  <c r="L53" i="1"/>
  <c r="K53" i="1"/>
  <c r="I53" i="1"/>
  <c r="H53" i="1"/>
  <c r="CK51" i="1"/>
  <c r="CJ51" i="1"/>
  <c r="BV51" i="1"/>
  <c r="BU51" i="1"/>
  <c r="AR51" i="1"/>
  <c r="AQ51" i="1"/>
  <c r="AB51" i="1"/>
  <c r="Y51" i="1"/>
  <c r="V51" i="1"/>
  <c r="S51" i="1"/>
  <c r="P51" i="1"/>
  <c r="L51" i="1"/>
  <c r="K51" i="1"/>
  <c r="I51" i="1"/>
  <c r="H51" i="1"/>
  <c r="CK50" i="1"/>
  <c r="CJ50" i="1"/>
  <c r="BV50" i="1"/>
  <c r="BU50" i="1"/>
  <c r="AR50" i="1"/>
  <c r="AQ50" i="1"/>
  <c r="AB50" i="1"/>
  <c r="Y50" i="1"/>
  <c r="V50" i="1"/>
  <c r="S50" i="1"/>
  <c r="P50" i="1"/>
  <c r="L50" i="1"/>
  <c r="K50" i="1"/>
  <c r="I50" i="1"/>
  <c r="H50" i="1"/>
  <c r="CK49" i="1"/>
  <c r="CJ49" i="1"/>
  <c r="BV49" i="1"/>
  <c r="BU49" i="1"/>
  <c r="AR49" i="1"/>
  <c r="AQ49" i="1"/>
  <c r="AB49" i="1"/>
  <c r="Y49" i="1"/>
  <c r="V49" i="1"/>
  <c r="S49" i="1"/>
  <c r="P49" i="1"/>
  <c r="L49" i="1"/>
  <c r="K49" i="1"/>
  <c r="I49" i="1"/>
  <c r="H49" i="1"/>
  <c r="CK48" i="1"/>
  <c r="CJ48" i="1"/>
  <c r="BV48" i="1"/>
  <c r="BU48" i="1"/>
  <c r="AR48" i="1"/>
  <c r="AQ48" i="1"/>
  <c r="AB48" i="1"/>
  <c r="Y48" i="1"/>
  <c r="V48" i="1"/>
  <c r="S48" i="1"/>
  <c r="P48" i="1"/>
  <c r="L48" i="1"/>
  <c r="K48" i="1"/>
  <c r="I48" i="1"/>
  <c r="H48" i="1"/>
  <c r="CK47" i="1"/>
  <c r="CJ47" i="1"/>
  <c r="BV47" i="1"/>
  <c r="BU47" i="1"/>
  <c r="AR47" i="1"/>
  <c r="AQ47" i="1"/>
  <c r="AB47" i="1"/>
  <c r="Y47" i="1"/>
  <c r="V47" i="1"/>
  <c r="S47" i="1"/>
  <c r="P47" i="1"/>
  <c r="L47" i="1"/>
  <c r="K47" i="1"/>
  <c r="I47" i="1"/>
  <c r="H47" i="1"/>
  <c r="CK46" i="1"/>
  <c r="CJ46" i="1"/>
  <c r="BV46" i="1"/>
  <c r="BU46" i="1"/>
  <c r="AR46" i="1"/>
  <c r="AQ46" i="1"/>
  <c r="AB46" i="1"/>
  <c r="Y46" i="1"/>
  <c r="V46" i="1"/>
  <c r="S46" i="1"/>
  <c r="P46" i="1"/>
  <c r="L46" i="1"/>
  <c r="K46" i="1"/>
  <c r="I46" i="1"/>
  <c r="H46" i="1"/>
  <c r="CK45" i="1"/>
  <c r="CJ45" i="1"/>
  <c r="BV45" i="1"/>
  <c r="BU45" i="1"/>
  <c r="AR45" i="1"/>
  <c r="AQ45" i="1"/>
  <c r="AB45" i="1"/>
  <c r="Y45" i="1"/>
  <c r="V45" i="1"/>
  <c r="S45" i="1"/>
  <c r="P45" i="1"/>
  <c r="L45" i="1"/>
  <c r="K45" i="1"/>
  <c r="I45" i="1"/>
  <c r="H45" i="1"/>
  <c r="CK40" i="1"/>
  <c r="CJ40" i="1"/>
  <c r="BV40" i="1"/>
  <c r="BU40" i="1"/>
  <c r="AR40" i="1"/>
  <c r="AQ40" i="1"/>
  <c r="AB40" i="1"/>
  <c r="Y40" i="1"/>
  <c r="V40" i="1"/>
  <c r="S40" i="1"/>
  <c r="P40" i="1"/>
  <c r="L40" i="1"/>
  <c r="K40" i="1"/>
  <c r="I40" i="1"/>
  <c r="H40" i="1"/>
  <c r="CK36" i="1"/>
  <c r="CJ36" i="1"/>
  <c r="BV36" i="1"/>
  <c r="BU36" i="1"/>
  <c r="AR36" i="1"/>
  <c r="AQ36" i="1"/>
  <c r="AB36" i="1"/>
  <c r="Y36" i="1"/>
  <c r="V36" i="1"/>
  <c r="S36" i="1"/>
  <c r="P36" i="1"/>
  <c r="L36" i="1"/>
  <c r="K36" i="1"/>
  <c r="I36" i="1"/>
  <c r="H36" i="1"/>
  <c r="CK35" i="1"/>
  <c r="CJ35" i="1"/>
  <c r="BV35" i="1"/>
  <c r="BU35" i="1"/>
  <c r="AR35" i="1"/>
  <c r="AQ35" i="1"/>
  <c r="AB35" i="1"/>
  <c r="Y35" i="1"/>
  <c r="V35" i="1"/>
  <c r="S35" i="1"/>
  <c r="P35" i="1"/>
  <c r="L35" i="1"/>
  <c r="K35" i="1"/>
  <c r="I35" i="1"/>
  <c r="H35" i="1"/>
  <c r="CK34" i="1"/>
  <c r="CJ34" i="1"/>
  <c r="BV34" i="1"/>
  <c r="BU34" i="1"/>
  <c r="AR34" i="1"/>
  <c r="AQ34" i="1"/>
  <c r="AB34" i="1"/>
  <c r="Y34" i="1"/>
  <c r="V34" i="1"/>
  <c r="S34" i="1"/>
  <c r="P34" i="1"/>
  <c r="L34" i="1"/>
  <c r="K34" i="1"/>
  <c r="I34" i="1"/>
  <c r="H34" i="1"/>
  <c r="CK33" i="1"/>
  <c r="CJ33" i="1"/>
  <c r="BV33" i="1"/>
  <c r="BU33" i="1"/>
  <c r="AR33" i="1"/>
  <c r="AQ33" i="1"/>
  <c r="AB33" i="1"/>
  <c r="Y33" i="1"/>
  <c r="V33" i="1"/>
  <c r="S33" i="1"/>
  <c r="P33" i="1"/>
  <c r="L33" i="1"/>
  <c r="K33" i="1"/>
  <c r="I33" i="1"/>
  <c r="H33" i="1"/>
  <c r="CK32" i="1"/>
  <c r="CJ32" i="1"/>
  <c r="BV32" i="1"/>
  <c r="BU32" i="1"/>
  <c r="AR32" i="1"/>
  <c r="AQ32" i="1"/>
  <c r="AB32" i="1"/>
  <c r="Y32" i="1"/>
  <c r="V32" i="1"/>
  <c r="S32" i="1"/>
  <c r="P32" i="1"/>
  <c r="L32" i="1"/>
  <c r="K32" i="1"/>
  <c r="I32" i="1"/>
  <c r="H32" i="1"/>
  <c r="CK31" i="1"/>
  <c r="CJ31" i="1"/>
  <c r="BV31" i="1"/>
  <c r="BU31" i="1"/>
  <c r="AR31" i="1"/>
  <c r="AQ31" i="1"/>
  <c r="AB31" i="1"/>
  <c r="Y31" i="1"/>
  <c r="V31" i="1"/>
  <c r="S31" i="1"/>
  <c r="P31" i="1"/>
  <c r="L31" i="1"/>
  <c r="K31" i="1"/>
  <c r="I31" i="1"/>
  <c r="H31" i="1"/>
  <c r="CK30" i="1"/>
  <c r="CJ30" i="1"/>
  <c r="BV30" i="1"/>
  <c r="BU30" i="1"/>
  <c r="AR30" i="1"/>
  <c r="AQ30" i="1"/>
  <c r="AB30" i="1"/>
  <c r="Y30" i="1"/>
  <c r="V30" i="1"/>
  <c r="S30" i="1"/>
  <c r="P30" i="1"/>
  <c r="L30" i="1"/>
  <c r="K30" i="1"/>
  <c r="I30" i="1"/>
  <c r="H30" i="1"/>
  <c r="CK29" i="1"/>
  <c r="CJ29" i="1"/>
  <c r="BV29" i="1"/>
  <c r="BU29" i="1"/>
  <c r="AR29" i="1"/>
  <c r="AQ29" i="1"/>
  <c r="AB29" i="1"/>
  <c r="Y29" i="1"/>
  <c r="V29" i="1"/>
  <c r="S29" i="1"/>
  <c r="P29" i="1"/>
  <c r="L29" i="1"/>
  <c r="K29" i="1"/>
  <c r="I29" i="1"/>
  <c r="H29" i="1"/>
  <c r="CK28" i="1"/>
  <c r="CJ28" i="1"/>
  <c r="BV28" i="1"/>
  <c r="BU28" i="1"/>
  <c r="AR28" i="1"/>
  <c r="AQ28" i="1"/>
  <c r="AB28" i="1"/>
  <c r="Y28" i="1"/>
  <c r="V28" i="1"/>
  <c r="S28" i="1"/>
  <c r="P28" i="1"/>
  <c r="L28" i="1"/>
  <c r="K28" i="1"/>
  <c r="I28" i="1"/>
  <c r="H28" i="1"/>
  <c r="CK27" i="1"/>
  <c r="CJ27" i="1"/>
  <c r="BV27" i="1"/>
  <c r="BU27" i="1"/>
  <c r="AR27" i="1"/>
  <c r="AQ27" i="1"/>
  <c r="AB27" i="1"/>
  <c r="Y27" i="1"/>
  <c r="V27" i="1"/>
  <c r="S27" i="1"/>
  <c r="P27" i="1"/>
  <c r="L27" i="1"/>
  <c r="K27" i="1"/>
  <c r="I27" i="1"/>
  <c r="H27" i="1"/>
  <c r="CK26" i="1"/>
  <c r="CJ26" i="1"/>
  <c r="BV26" i="1"/>
  <c r="BU26" i="1"/>
  <c r="AR26" i="1"/>
  <c r="AQ26" i="1"/>
  <c r="AB26" i="1"/>
  <c r="Y26" i="1"/>
  <c r="V26" i="1"/>
  <c r="S26" i="1"/>
  <c r="P26" i="1"/>
  <c r="L26" i="1"/>
  <c r="K26" i="1"/>
  <c r="I26" i="1"/>
  <c r="H26" i="1"/>
  <c r="CK24" i="1"/>
  <c r="CJ24" i="1"/>
  <c r="BV24" i="1"/>
  <c r="BU24" i="1"/>
  <c r="AR24" i="1"/>
  <c r="AQ24" i="1"/>
  <c r="AB24" i="1"/>
  <c r="Y24" i="1"/>
  <c r="V24" i="1"/>
  <c r="S24" i="1"/>
  <c r="P24" i="1"/>
  <c r="L24" i="1"/>
  <c r="K24" i="1"/>
  <c r="I24" i="1"/>
  <c r="H24" i="1"/>
  <c r="CK23" i="1"/>
  <c r="CJ23" i="1"/>
  <c r="BV23" i="1"/>
  <c r="BU23" i="1"/>
  <c r="AR23" i="1"/>
  <c r="AQ23" i="1"/>
  <c r="AB23" i="1"/>
  <c r="Y23" i="1"/>
  <c r="V23" i="1"/>
  <c r="S23" i="1"/>
  <c r="P23" i="1"/>
  <c r="L23" i="1"/>
  <c r="K23" i="1"/>
  <c r="I23" i="1"/>
  <c r="H23" i="1"/>
  <c r="CK22" i="1"/>
  <c r="CJ22" i="1"/>
  <c r="BV22" i="1"/>
  <c r="BU22" i="1"/>
  <c r="AR22" i="1"/>
  <c r="AQ22" i="1"/>
  <c r="AB22" i="1"/>
  <c r="Y22" i="1"/>
  <c r="V22" i="1"/>
  <c r="S22" i="1"/>
  <c r="P22" i="1"/>
  <c r="L22" i="1"/>
  <c r="K22" i="1"/>
  <c r="I22" i="1"/>
  <c r="H22" i="1"/>
  <c r="CK21" i="1"/>
  <c r="CJ21" i="1"/>
  <c r="BV21" i="1"/>
  <c r="BU21" i="1"/>
  <c r="AR21" i="1"/>
  <c r="AQ21" i="1"/>
  <c r="AB21" i="1"/>
  <c r="Y21" i="1"/>
  <c r="V21" i="1"/>
  <c r="S21" i="1"/>
  <c r="P21" i="1"/>
  <c r="L21" i="1"/>
  <c r="K21" i="1"/>
  <c r="I21" i="1"/>
  <c r="H21" i="1"/>
  <c r="CK17" i="1"/>
  <c r="CJ17" i="1"/>
  <c r="BV17" i="1"/>
  <c r="BU17" i="1"/>
  <c r="AR17" i="1"/>
  <c r="AQ17" i="1"/>
  <c r="AB17" i="1"/>
  <c r="Y17" i="1"/>
  <c r="V17" i="1"/>
  <c r="S17" i="1"/>
  <c r="P17" i="1"/>
  <c r="L17" i="1"/>
  <c r="K17" i="1"/>
  <c r="I17" i="1"/>
  <c r="H17" i="1"/>
  <c r="F58" i="1" l="1"/>
  <c r="AS14" i="1"/>
  <c r="E14" i="1"/>
  <c r="J14" i="1"/>
  <c r="M29" i="1"/>
  <c r="M33" i="1"/>
  <c r="F14" i="1"/>
  <c r="M14" i="1"/>
  <c r="AS46" i="1"/>
  <c r="M47" i="1"/>
  <c r="F17" i="1"/>
  <c r="E54" i="1"/>
  <c r="BV74" i="1"/>
  <c r="E22" i="1"/>
  <c r="E34" i="1"/>
  <c r="E36" i="1"/>
  <c r="F57" i="1"/>
  <c r="E58" i="1"/>
  <c r="AQ74" i="1"/>
  <c r="E21" i="1"/>
  <c r="E35" i="1"/>
  <c r="F48" i="1"/>
  <c r="AS54" i="1"/>
  <c r="AS40" i="1"/>
  <c r="J48" i="1"/>
  <c r="F23" i="1"/>
  <c r="AS29" i="1"/>
  <c r="AS33" i="1"/>
  <c r="M48" i="1"/>
  <c r="M49" i="1"/>
  <c r="E53" i="1"/>
  <c r="M54" i="1"/>
  <c r="F54" i="1"/>
  <c r="M55" i="1"/>
  <c r="E57" i="1"/>
  <c r="K74" i="1"/>
  <c r="F32" i="1"/>
  <c r="F36" i="1"/>
  <c r="F40" i="1"/>
  <c r="E47" i="1"/>
  <c r="F49" i="1"/>
  <c r="E50" i="1"/>
  <c r="AS17" i="1"/>
  <c r="M22" i="1"/>
  <c r="J28" i="1"/>
  <c r="J30" i="1"/>
  <c r="AS31" i="1"/>
  <c r="AS34" i="1"/>
  <c r="M35" i="1"/>
  <c r="J40" i="1"/>
  <c r="P74" i="1"/>
  <c r="V74" i="1"/>
  <c r="AB74" i="1"/>
  <c r="E17" i="1"/>
  <c r="F21" i="1"/>
  <c r="E23" i="1"/>
  <c r="F30" i="1"/>
  <c r="M45" i="1"/>
  <c r="J53" i="1"/>
  <c r="AS57" i="1"/>
  <c r="E26" i="1"/>
  <c r="F29" i="1"/>
  <c r="J31" i="1"/>
  <c r="J32" i="1"/>
  <c r="F45" i="1"/>
  <c r="J46" i="1"/>
  <c r="E46" i="1"/>
  <c r="AS47" i="1"/>
  <c r="AS49" i="1"/>
  <c r="J51" i="1"/>
  <c r="AS53" i="1"/>
  <c r="E56" i="1"/>
  <c r="M58" i="1"/>
  <c r="J21" i="1"/>
  <c r="E24" i="1"/>
  <c r="F28" i="1"/>
  <c r="E29" i="1"/>
  <c r="J33" i="1"/>
  <c r="E33" i="1"/>
  <c r="M34" i="1"/>
  <c r="J35" i="1"/>
  <c r="F35" i="1"/>
  <c r="AS45" i="1"/>
  <c r="J47" i="1"/>
  <c r="AS50" i="1"/>
  <c r="F50" i="1"/>
  <c r="M51" i="1"/>
  <c r="F53" i="1"/>
  <c r="J55" i="1"/>
  <c r="F55" i="1"/>
  <c r="J56" i="1"/>
  <c r="J57" i="1"/>
  <c r="AS21" i="1"/>
  <c r="F24" i="1"/>
  <c r="E27" i="1"/>
  <c r="E30" i="1"/>
  <c r="E40" i="1"/>
  <c r="E49" i="1"/>
  <c r="F51" i="1"/>
  <c r="M56" i="1"/>
  <c r="F56" i="1"/>
  <c r="BU74" i="1"/>
  <c r="AS48" i="1"/>
  <c r="H74" i="1"/>
  <c r="L74" i="1"/>
  <c r="AR74" i="1"/>
  <c r="CJ74" i="1"/>
  <c r="M17" i="1"/>
  <c r="M21" i="1"/>
  <c r="J24" i="1"/>
  <c r="J26" i="1"/>
  <c r="AS27" i="1"/>
  <c r="F33" i="1"/>
  <c r="J36" i="1"/>
  <c r="M53" i="1"/>
  <c r="M57" i="1"/>
  <c r="I74" i="1"/>
  <c r="CK74" i="1"/>
  <c r="J23" i="1"/>
  <c r="AS30" i="1"/>
  <c r="M31" i="1"/>
  <c r="AS32" i="1"/>
  <c r="M36" i="1"/>
  <c r="E45" i="1"/>
  <c r="J49" i="1"/>
  <c r="M50" i="1"/>
  <c r="J22" i="1"/>
  <c r="AS23" i="1"/>
  <c r="AS26" i="1"/>
  <c r="F26" i="1"/>
  <c r="M27" i="1"/>
  <c r="AS28" i="1"/>
  <c r="J29" i="1"/>
  <c r="M30" i="1"/>
  <c r="F31" i="1"/>
  <c r="M32" i="1"/>
  <c r="E32" i="1"/>
  <c r="F34" i="1"/>
  <c r="J45" i="1"/>
  <c r="M46" i="1"/>
  <c r="F47" i="1"/>
  <c r="E48" i="1"/>
  <c r="E51" i="1"/>
  <c r="J54" i="1"/>
  <c r="E55" i="1"/>
  <c r="J58" i="1"/>
  <c r="J17" i="1"/>
  <c r="AS22" i="1"/>
  <c r="F22" i="1"/>
  <c r="M23" i="1"/>
  <c r="M24" i="1"/>
  <c r="AS24" i="1"/>
  <c r="M26" i="1"/>
  <c r="J27" i="1"/>
  <c r="F27" i="1"/>
  <c r="M28" i="1"/>
  <c r="E28" i="1"/>
  <c r="E31" i="1"/>
  <c r="J34" i="1"/>
  <c r="AS35" i="1"/>
  <c r="AS36" i="1"/>
  <c r="M40" i="1"/>
  <c r="F46" i="1"/>
  <c r="J50" i="1"/>
  <c r="AS51" i="1"/>
  <c r="AS55" i="1"/>
  <c r="AS56" i="1"/>
  <c r="AS58" i="1"/>
  <c r="S74" i="1"/>
  <c r="Y74" i="1"/>
  <c r="G58" i="1" l="1"/>
  <c r="G14" i="1"/>
  <c r="G56" i="1"/>
  <c r="G47" i="1"/>
  <c r="G17" i="1"/>
  <c r="G29" i="1"/>
  <c r="G35" i="1"/>
  <c r="G30" i="1"/>
  <c r="G34" i="1"/>
  <c r="G22" i="1"/>
  <c r="G53" i="1"/>
  <c r="G21" i="1"/>
  <c r="G57" i="1"/>
  <c r="G23" i="1"/>
  <c r="G46" i="1"/>
  <c r="G32" i="1"/>
  <c r="G45" i="1"/>
  <c r="G48" i="1"/>
  <c r="AS74" i="1"/>
  <c r="G36" i="1"/>
  <c r="G50" i="1"/>
  <c r="G26" i="1"/>
  <c r="G54" i="1"/>
  <c r="M74" i="1"/>
  <c r="G40" i="1"/>
  <c r="G27" i="1"/>
  <c r="G49" i="1"/>
  <c r="G51" i="1"/>
  <c r="G28" i="1"/>
  <c r="G31" i="1"/>
  <c r="J74" i="1"/>
  <c r="G33" i="1"/>
  <c r="G24" i="1"/>
  <c r="G55" i="1"/>
  <c r="F74" i="1"/>
  <c r="E74" i="1"/>
  <c r="G74" i="1" l="1"/>
</calcChain>
</file>

<file path=xl/sharedStrings.xml><?xml version="1.0" encoding="utf-8"?>
<sst xmlns="http://schemas.openxmlformats.org/spreadsheetml/2006/main" count="172" uniqueCount="91">
  <si>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</si>
  <si>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</si>
  <si>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</si>
  <si>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</si>
  <si>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</si>
  <si>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</si>
  <si>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</si>
  <si>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</si>
  <si>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</si>
  <si>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</si>
  <si>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</si>
  <si>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</si>
  <si>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</si>
  <si>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</si>
  <si>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</si>
  <si>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</si>
  <si>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</si>
  <si>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</si>
  <si>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</si>
  <si>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</si>
  <si>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</si>
  <si>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</si>
  <si>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</si>
  <si>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</si>
  <si>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</si>
  <si>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</si>
  <si>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</si>
  <si>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</si>
  <si>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</si>
  <si>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</si>
  <si>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</si>
  <si>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</si>
  <si>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</si>
  <si>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</si>
  <si>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</si>
  <si>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</si>
  <si>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</si>
  <si>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</si>
  <si>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</si>
  <si>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</si>
  <si>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</si>
  <si>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</si>
  <si>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</si>
  <si>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</si>
  <si>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</si>
  <si>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</si>
  <si>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</si>
  <si>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</si>
  <si>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</si>
  <si>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</si>
  <si>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</si>
  <si>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</si>
  <si>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</si>
  <si>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</si>
  <si>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Ակնալիճ</t>
  </si>
  <si>
    <t>Տարոնիկ</t>
  </si>
  <si>
    <t>ք.Մեծամոր</t>
  </si>
  <si>
    <t>Ամասիա</t>
  </si>
  <si>
    <t>Այգեշատ (Արմ.)</t>
  </si>
  <si>
    <t>Արազափ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</si>
  <si>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</si>
  <si>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</si>
  <si>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</si>
  <si>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</si>
  <si>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</si>
  <si>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</si>
  <si>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</si>
  <si>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</si>
  <si>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</si>
  <si>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</si>
  <si>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</si>
  <si>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Հայկավան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</si>
  <si>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</si>
  <si>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</si>
  <si>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</si>
  <si>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</si>
  <si>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</si>
  <si>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</si>
  <si>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</si>
  <si>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</si>
  <si>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</si>
  <si>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</si>
  <si>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</si>
  <si>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</si>
  <si>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</si>
  <si>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 xml:space="preserve"> փաստ   (12ամիս)                                                                           </t>
  </si>
  <si>
    <r>
      <t xml:space="preserve"> ՀՀ ԱՐՄԱՎԻՐԻ  ՄԱՐԶԻ  ՄԵԾԱՄՈՐ ՀԱՄԱՅՆՔԻ       ԵԿԱՄՈՒՏՆԵՐԸ                                                                                                            2021թ. դեկտեմբերի «30»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</si>
  <si>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Հավելված </t>
  </si>
  <si>
    <t xml:space="preserve">Մեծամոր </t>
  </si>
  <si>
    <t xml:space="preserve">Արմավիրի մարզի Մեծամոր համայնքի ավագանու </t>
  </si>
  <si>
    <t xml:space="preserve">2022 թվականի ապրիլի 15-ի         որոշման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</si>
</sst>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6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6" borderId="6" xfId="0" applyNumberFormat="1" applyFont="1" applyFill="1" applyBorder="1" applyAlignment="1" applyProtection="1">
      <alignment horizontal="center" vertical="center" wrapText="1"/>
    </xf>
    <xf numFmtId="165" fontId="1" fillId="2" borderId="6" xfId="0" applyNumberFormat="1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/>
    </xf>
    <xf numFmtId="165" fontId="7" fillId="2" borderId="6" xfId="0" applyNumberFormat="1" applyFont="1" applyFill="1" applyBorder="1" applyAlignment="1">
      <alignment horizontal="center" vertical="center" wrapText="1"/>
    </xf>
    <xf numFmtId="165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0" xfId="0" applyNumberFormat="1" applyFont="1" applyFill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5" fontId="2" fillId="2" borderId="6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0" fontId="1" fillId="7" borderId="0" xfId="0" applyFont="1" applyFill="1" applyProtection="1">
      <protection locked="0"/>
    </xf>
    <xf numFmtId="0" fontId="2" fillId="7" borderId="6" xfId="0" applyFont="1" applyFill="1" applyBorder="1" applyAlignment="1" applyProtection="1">
      <alignment horizontal="center" vertical="center"/>
    </xf>
    <xf numFmtId="164" fontId="1" fillId="7" borderId="11" xfId="0" applyNumberFormat="1" applyFont="1" applyFill="1" applyBorder="1" applyAlignment="1">
      <alignment horizontal="left" vertical="center" wrapText="1"/>
    </xf>
    <xf numFmtId="164" fontId="7" fillId="2" borderId="6" xfId="0" applyNumberFormat="1" applyFont="1" applyFill="1" applyBorder="1" applyAlignment="1"/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8" fillId="7" borderId="6" xfId="0" applyFont="1" applyFill="1" applyBorder="1" applyAlignment="1">
      <alignment horizontal="center" vertical="center"/>
    </xf>
    <xf numFmtId="165" fontId="1" fillId="7" borderId="0" xfId="0" applyNumberFormat="1" applyFont="1" applyFill="1" applyProtection="1">
      <protection locked="0"/>
    </xf>
    <xf numFmtId="4" fontId="1" fillId="6" borderId="2" xfId="0" applyNumberFormat="1" applyFont="1" applyFill="1" applyBorder="1" applyAlignment="1" applyProtection="1">
      <alignment horizontal="center" vertical="center" wrapText="1"/>
    </xf>
    <xf numFmtId="4" fontId="1" fillId="6" borderId="15" xfId="0" applyNumberFormat="1" applyFont="1" applyFill="1" applyBorder="1" applyAlignment="1" applyProtection="1">
      <alignment horizontal="center" vertical="center" wrapText="1"/>
    </xf>
    <xf numFmtId="4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textRotation="90" wrapText="1"/>
    </xf>
    <xf numFmtId="0" fontId="1" fillId="2" borderId="8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3" borderId="3" xfId="0" applyNumberFormat="1" applyFont="1" applyFill="1" applyBorder="1" applyAlignment="1" applyProtection="1">
      <alignment horizontal="center" vertical="center" wrapText="1"/>
    </xf>
    <xf numFmtId="4" fontId="1" fillId="3" borderId="5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3" borderId="10" xfId="0" applyNumberFormat="1" applyFont="1" applyFill="1" applyBorder="1" applyAlignment="1" applyProtection="1">
      <alignment horizontal="center" vertical="center" wrapText="1"/>
    </xf>
    <xf numFmtId="4" fontId="1" fillId="3" borderId="13" xfId="0" applyNumberFormat="1" applyFont="1" applyFill="1" applyBorder="1" applyAlignment="1" applyProtection="1">
      <alignment horizontal="center" vertical="center" wrapText="1"/>
    </xf>
    <xf numFmtId="4" fontId="1" fillId="3" borderId="14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4" xfId="0" applyNumberFormat="1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4" fontId="2" fillId="3" borderId="9" xfId="0" applyNumberFormat="1" applyFont="1" applyFill="1" applyBorder="1" applyAlignment="1" applyProtection="1">
      <alignment horizontal="center" vertical="center" wrapText="1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center" vertical="center" wrapText="1"/>
    </xf>
    <xf numFmtId="4" fontId="2" fillId="3" borderId="13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13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4" xfId="0" applyNumberFormat="1" applyFont="1" applyFill="1" applyBorder="1" applyAlignment="1" applyProtection="1">
      <alignment horizontal="center" vertical="center" wrapText="1"/>
    </xf>
    <xf numFmtId="4" fontId="1" fillId="4" borderId="3" xfId="0" applyNumberFormat="1" applyFont="1" applyFill="1" applyBorder="1" applyAlignment="1" applyProtection="1">
      <alignment horizontal="center" vertical="center" wrapText="1"/>
    </xf>
    <xf numFmtId="4" fontId="1" fillId="4" borderId="4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7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4" fontId="2" fillId="0" borderId="9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" fontId="2" fillId="0" borderId="12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7" xfId="0" applyNumberFormat="1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B83"/>
  <sheetViews>
    <sheetView tabSelected="1" zoomScaleNormal="100" workbookViewId="0">
      <pane xSplit="2" ySplit="13" topLeftCell="C53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defaultRowHeight="15.6"/>
  <cols>
    <col min="1" max="1" width="4.33203125" style="1" customWidth="1"/>
    <col min="2" max="2" width="21" style="53" customWidth="1"/>
    <col min="3" max="4" width="14.21875" style="1" customWidth="1"/>
    <col min="5" max="5" width="15.88671875" style="1" customWidth="1"/>
    <col min="6" max="6" width="18.33203125" style="1" customWidth="1"/>
    <col min="7" max="7" width="14.21875" style="1" customWidth="1"/>
    <col min="8" max="8" width="15.5546875" style="1" customWidth="1"/>
    <col min="9" max="9" width="17.44140625" style="1" customWidth="1"/>
    <col min="10" max="32" width="14.21875" style="1" customWidth="1"/>
    <col min="33" max="33" width="16.6640625" style="1" customWidth="1"/>
    <col min="34" max="34" width="17.88671875" style="1" customWidth="1"/>
    <col min="35" max="72" width="14.21875" style="1" customWidth="1"/>
    <col min="73" max="73" width="16.33203125" style="1" customWidth="1"/>
    <col min="74" max="74" width="16.88671875" style="1" customWidth="1"/>
    <col min="75" max="89" width="14.21875" style="1" customWidth="1"/>
    <col min="90" max="135" width="14.21875" style="4" customWidth="1"/>
    <col min="136" max="136" width="8.88671875" style="4"/>
    <col min="137" max="137" width="15.21875" style="4" customWidth="1"/>
    <col min="138" max="138" width="14.6640625" style="4" customWidth="1"/>
    <col min="139" max="139" width="13.33203125" style="4" customWidth="1"/>
    <col min="140" max="140" width="12.109375" style="4" customWidth="1"/>
    <col min="141" max="141" width="15.109375" style="4" customWidth="1"/>
    <col min="142" max="179" width="8.88671875" style="4"/>
    <col min="180" max="16384" width="8.88671875" style="1"/>
  </cols>
  <sheetData>
    <row r="1" spans="1:210">
      <c r="F1" s="1" t="s">
        <v>87</v>
      </c>
    </row>
    <row r="2" spans="1:210">
      <c r="F2" s="1" t="s">
        <v>89</v>
      </c>
    </row>
    <row r="3" spans="1:210">
      <c r="F3" s="1" t="s">
        <v>90</v>
      </c>
    </row>
    <row r="4" spans="1:210" ht="2.4" customHeight="1"/>
    <row r="5" spans="1:210" ht="19.8" customHeight="1">
      <c r="C5" s="95" t="s">
        <v>0</v>
      </c>
      <c r="D5" s="95"/>
      <c r="E5" s="95"/>
      <c r="F5" s="95"/>
      <c r="G5" s="95"/>
      <c r="H5" s="95"/>
      <c r="I5" s="95"/>
      <c r="J5" s="95"/>
      <c r="K5" s="2"/>
      <c r="L5" s="2"/>
      <c r="M5" s="2"/>
      <c r="N5" s="2"/>
      <c r="O5" s="2"/>
      <c r="P5" s="50"/>
      <c r="Q5" s="50"/>
      <c r="R5" s="50"/>
      <c r="S5" s="50"/>
      <c r="T5" s="50"/>
      <c r="U5" s="50"/>
      <c r="V5" s="50"/>
      <c r="W5" s="2"/>
      <c r="X5" s="2"/>
      <c r="Y5" s="2"/>
      <c r="Z5" s="2"/>
      <c r="AA5" s="2"/>
      <c r="AB5" s="2"/>
      <c r="AC5" s="2"/>
      <c r="AD5" s="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210" ht="37.200000000000003" customHeight="1">
      <c r="C6" s="96" t="s">
        <v>86</v>
      </c>
      <c r="D6" s="96"/>
      <c r="E6" s="96"/>
      <c r="F6" s="96"/>
      <c r="G6" s="96"/>
      <c r="H6" s="96"/>
      <c r="I6" s="96"/>
      <c r="J6" s="96"/>
      <c r="L6" s="5"/>
      <c r="N6" s="97"/>
      <c r="O6" s="97"/>
      <c r="P6" s="6"/>
      <c r="R6" s="51"/>
      <c r="S6" s="6"/>
      <c r="T6" s="6"/>
      <c r="U6" s="51"/>
      <c r="V6" s="6"/>
      <c r="W6" s="6"/>
      <c r="X6" s="6"/>
      <c r="Y6" s="6"/>
      <c r="Z6" s="6"/>
      <c r="AA6" s="6"/>
      <c r="AB6" s="6"/>
      <c r="AC6" s="6"/>
      <c r="AD6" s="6"/>
    </row>
    <row r="7" spans="1:210" ht="17.399999999999999" customHeight="1">
      <c r="C7" s="7"/>
      <c r="D7" s="7"/>
      <c r="E7" s="7"/>
      <c r="F7" s="7"/>
      <c r="G7" s="7"/>
      <c r="H7" s="7"/>
      <c r="I7" s="96" t="s">
        <v>1</v>
      </c>
      <c r="J7" s="96"/>
      <c r="K7" s="96"/>
      <c r="L7" s="5"/>
      <c r="N7" s="6"/>
      <c r="O7" s="6"/>
      <c r="P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210" ht="17.399999999999999" customHeight="1">
      <c r="A8" s="64" t="s">
        <v>2</v>
      </c>
      <c r="B8" s="67" t="s">
        <v>3</v>
      </c>
      <c r="C8" s="70" t="s">
        <v>4</v>
      </c>
      <c r="D8" s="70" t="s">
        <v>5</v>
      </c>
      <c r="E8" s="98" t="s">
        <v>6</v>
      </c>
      <c r="F8" s="99"/>
      <c r="G8" s="100"/>
      <c r="H8" s="107" t="s">
        <v>7</v>
      </c>
      <c r="I8" s="108"/>
      <c r="J8" s="109"/>
      <c r="K8" s="116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8"/>
      <c r="BT8" s="62" t="s">
        <v>8</v>
      </c>
      <c r="BU8" s="75" t="s">
        <v>9</v>
      </c>
      <c r="BV8" s="76"/>
      <c r="BW8" s="119" t="s">
        <v>10</v>
      </c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62" t="s">
        <v>11</v>
      </c>
      <c r="CJ8" s="120" t="s">
        <v>12</v>
      </c>
      <c r="CK8" s="121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</row>
    <row r="9" spans="1:210" ht="18" customHeight="1">
      <c r="A9" s="65"/>
      <c r="B9" s="68"/>
      <c r="C9" s="71"/>
      <c r="D9" s="71"/>
      <c r="E9" s="101"/>
      <c r="F9" s="102"/>
      <c r="G9" s="103"/>
      <c r="H9" s="110"/>
      <c r="I9" s="111"/>
      <c r="J9" s="112"/>
      <c r="K9" s="126" t="s">
        <v>13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8"/>
      <c r="AE9" s="129" t="s">
        <v>14</v>
      </c>
      <c r="AF9" s="129"/>
      <c r="AG9" s="129"/>
      <c r="AH9" s="129"/>
      <c r="AI9" s="129"/>
      <c r="AJ9" s="129"/>
      <c r="AK9" s="129"/>
      <c r="AL9" s="129"/>
      <c r="AM9" s="129"/>
      <c r="AN9" s="129"/>
      <c r="AO9" s="130" t="s">
        <v>15</v>
      </c>
      <c r="AP9" s="131"/>
      <c r="AQ9" s="134" t="s">
        <v>16</v>
      </c>
      <c r="AR9" s="135"/>
      <c r="AS9" s="135"/>
      <c r="AT9" s="135"/>
      <c r="AU9" s="135"/>
      <c r="AV9" s="135"/>
      <c r="AW9" s="135"/>
      <c r="AX9" s="135"/>
      <c r="AY9" s="135"/>
      <c r="AZ9" s="135"/>
      <c r="BA9" s="136"/>
      <c r="BB9" s="90" t="s">
        <v>17</v>
      </c>
      <c r="BC9" s="91"/>
      <c r="BD9" s="91"/>
      <c r="BE9" s="91"/>
      <c r="BF9" s="91"/>
      <c r="BG9" s="137"/>
      <c r="BH9" s="134" t="s">
        <v>18</v>
      </c>
      <c r="BI9" s="135"/>
      <c r="BJ9" s="135"/>
      <c r="BK9" s="135"/>
      <c r="BL9" s="135"/>
      <c r="BM9" s="135"/>
      <c r="BN9" s="129" t="s">
        <v>19</v>
      </c>
      <c r="BO9" s="129"/>
      <c r="BP9" s="130" t="s">
        <v>20</v>
      </c>
      <c r="BQ9" s="138"/>
      <c r="BR9" s="130" t="s">
        <v>21</v>
      </c>
      <c r="BS9" s="138"/>
      <c r="BT9" s="62"/>
      <c r="BU9" s="77"/>
      <c r="BV9" s="78"/>
      <c r="BW9" s="140"/>
      <c r="BX9" s="141"/>
      <c r="BY9" s="141"/>
      <c r="BZ9" s="141"/>
      <c r="CA9" s="130" t="s">
        <v>22</v>
      </c>
      <c r="CB9" s="138"/>
      <c r="CC9" s="142"/>
      <c r="CD9" s="143"/>
      <c r="CE9" s="143"/>
      <c r="CF9" s="143"/>
      <c r="CG9" s="143"/>
      <c r="CH9" s="143"/>
      <c r="CI9" s="62"/>
      <c r="CJ9" s="122"/>
      <c r="CK9" s="123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</row>
    <row r="10" spans="1:210" ht="70.2" customHeight="1">
      <c r="A10" s="65"/>
      <c r="B10" s="68"/>
      <c r="C10" s="71"/>
      <c r="D10" s="71"/>
      <c r="E10" s="104"/>
      <c r="F10" s="105"/>
      <c r="G10" s="106"/>
      <c r="H10" s="113"/>
      <c r="I10" s="114"/>
      <c r="J10" s="115"/>
      <c r="K10" s="144" t="s">
        <v>23</v>
      </c>
      <c r="L10" s="145"/>
      <c r="M10" s="146"/>
      <c r="N10" s="147" t="s">
        <v>24</v>
      </c>
      <c r="O10" s="148"/>
      <c r="P10" s="149"/>
      <c r="Q10" s="147" t="s">
        <v>25</v>
      </c>
      <c r="R10" s="148"/>
      <c r="S10" s="149"/>
      <c r="T10" s="147" t="s">
        <v>26</v>
      </c>
      <c r="U10" s="148"/>
      <c r="V10" s="149"/>
      <c r="W10" s="147" t="s">
        <v>27</v>
      </c>
      <c r="X10" s="148"/>
      <c r="Y10" s="149"/>
      <c r="Z10" s="147" t="s">
        <v>28</v>
      </c>
      <c r="AA10" s="148"/>
      <c r="AB10" s="149"/>
      <c r="AC10" s="150" t="s">
        <v>29</v>
      </c>
      <c r="AD10" s="150"/>
      <c r="AE10" s="93" t="s">
        <v>30</v>
      </c>
      <c r="AF10" s="151"/>
      <c r="AG10" s="93" t="s">
        <v>31</v>
      </c>
      <c r="AH10" s="94"/>
      <c r="AI10" s="81" t="s">
        <v>32</v>
      </c>
      <c r="AJ10" s="82"/>
      <c r="AK10" s="81" t="s">
        <v>33</v>
      </c>
      <c r="AL10" s="83"/>
      <c r="AM10" s="84" t="s">
        <v>34</v>
      </c>
      <c r="AN10" s="85"/>
      <c r="AO10" s="132"/>
      <c r="AP10" s="133"/>
      <c r="AQ10" s="86" t="s">
        <v>35</v>
      </c>
      <c r="AR10" s="87"/>
      <c r="AS10" s="88"/>
      <c r="AT10" s="89" t="s">
        <v>36</v>
      </c>
      <c r="AU10" s="89"/>
      <c r="AV10" s="89" t="s">
        <v>37</v>
      </c>
      <c r="AW10" s="89"/>
      <c r="AX10" s="89" t="s">
        <v>38</v>
      </c>
      <c r="AY10" s="89"/>
      <c r="AZ10" s="89" t="s">
        <v>39</v>
      </c>
      <c r="BA10" s="89"/>
      <c r="BB10" s="89" t="s">
        <v>40</v>
      </c>
      <c r="BC10" s="89"/>
      <c r="BD10" s="90" t="s">
        <v>41</v>
      </c>
      <c r="BE10" s="91"/>
      <c r="BF10" s="89" t="s">
        <v>42</v>
      </c>
      <c r="BG10" s="89"/>
      <c r="BH10" s="92" t="s">
        <v>43</v>
      </c>
      <c r="BI10" s="91"/>
      <c r="BJ10" s="89" t="s">
        <v>44</v>
      </c>
      <c r="BK10" s="89"/>
      <c r="BL10" s="90" t="s">
        <v>45</v>
      </c>
      <c r="BM10" s="91"/>
      <c r="BN10" s="129"/>
      <c r="BO10" s="129"/>
      <c r="BP10" s="132"/>
      <c r="BQ10" s="139"/>
      <c r="BR10" s="132"/>
      <c r="BS10" s="139"/>
      <c r="BT10" s="62"/>
      <c r="BU10" s="79"/>
      <c r="BV10" s="80"/>
      <c r="BW10" s="130" t="s">
        <v>46</v>
      </c>
      <c r="BX10" s="138"/>
      <c r="BY10" s="130" t="s">
        <v>47</v>
      </c>
      <c r="BZ10" s="138"/>
      <c r="CA10" s="132"/>
      <c r="CB10" s="139"/>
      <c r="CC10" s="130" t="s">
        <v>48</v>
      </c>
      <c r="CD10" s="138"/>
      <c r="CE10" s="130" t="s">
        <v>49</v>
      </c>
      <c r="CF10" s="138"/>
      <c r="CG10" s="153" t="s">
        <v>50</v>
      </c>
      <c r="CH10" s="154"/>
      <c r="CI10" s="62"/>
      <c r="CJ10" s="124"/>
      <c r="CK10" s="125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</row>
    <row r="11" spans="1:210" ht="17.399999999999999" customHeight="1">
      <c r="A11" s="65"/>
      <c r="B11" s="68"/>
      <c r="C11" s="71"/>
      <c r="D11" s="71"/>
      <c r="E11" s="60" t="s">
        <v>51</v>
      </c>
      <c r="F11" s="155"/>
      <c r="G11" s="156"/>
      <c r="H11" s="60" t="s">
        <v>51</v>
      </c>
      <c r="I11" s="155"/>
      <c r="J11" s="156"/>
      <c r="K11" s="60" t="s">
        <v>51</v>
      </c>
      <c r="L11" s="155"/>
      <c r="M11" s="156"/>
      <c r="N11" s="60" t="s">
        <v>51</v>
      </c>
      <c r="O11" s="155"/>
      <c r="P11" s="156"/>
      <c r="Q11" s="60" t="s">
        <v>51</v>
      </c>
      <c r="R11" s="155"/>
      <c r="S11" s="156"/>
      <c r="T11" s="60" t="s">
        <v>51</v>
      </c>
      <c r="U11" s="155"/>
      <c r="V11" s="156"/>
      <c r="W11" s="60" t="s">
        <v>51</v>
      </c>
      <c r="X11" s="155"/>
      <c r="Y11" s="156"/>
      <c r="Z11" s="60" t="s">
        <v>51</v>
      </c>
      <c r="AA11" s="155"/>
      <c r="AB11" s="156"/>
      <c r="AC11" s="60" t="s">
        <v>51</v>
      </c>
      <c r="AD11" s="52"/>
      <c r="AE11" s="60" t="s">
        <v>51</v>
      </c>
      <c r="AF11" s="52"/>
      <c r="AG11" s="60" t="s">
        <v>51</v>
      </c>
      <c r="AH11" s="52"/>
      <c r="AI11" s="60" t="s">
        <v>51</v>
      </c>
      <c r="AJ11" s="52"/>
      <c r="AK11" s="60" t="s">
        <v>51</v>
      </c>
      <c r="AL11" s="52"/>
      <c r="AM11" s="60" t="s">
        <v>51</v>
      </c>
      <c r="AN11" s="52"/>
      <c r="AO11" s="60" t="s">
        <v>51</v>
      </c>
      <c r="AP11" s="52"/>
      <c r="AQ11" s="60" t="s">
        <v>51</v>
      </c>
      <c r="AR11" s="73"/>
      <c r="AS11" s="74"/>
      <c r="AT11" s="60" t="s">
        <v>51</v>
      </c>
      <c r="AU11" s="52"/>
      <c r="AV11" s="60" t="s">
        <v>51</v>
      </c>
      <c r="AW11" s="52"/>
      <c r="AX11" s="60" t="s">
        <v>51</v>
      </c>
      <c r="AY11" s="52"/>
      <c r="AZ11" s="60" t="s">
        <v>51</v>
      </c>
      <c r="BA11" s="52"/>
      <c r="BB11" s="60" t="s">
        <v>51</v>
      </c>
      <c r="BC11" s="52"/>
      <c r="BD11" s="60" t="s">
        <v>51</v>
      </c>
      <c r="BE11" s="52"/>
      <c r="BF11" s="60" t="s">
        <v>51</v>
      </c>
      <c r="BG11" s="52"/>
      <c r="BH11" s="60" t="s">
        <v>51</v>
      </c>
      <c r="BI11" s="52"/>
      <c r="BJ11" s="60" t="s">
        <v>51</v>
      </c>
      <c r="BK11" s="52"/>
      <c r="BL11" s="60" t="s">
        <v>51</v>
      </c>
      <c r="BM11" s="52"/>
      <c r="BN11" s="60" t="s">
        <v>51</v>
      </c>
      <c r="BO11" s="52"/>
      <c r="BP11" s="60" t="s">
        <v>51</v>
      </c>
      <c r="BQ11" s="52"/>
      <c r="BR11" s="60" t="s">
        <v>51</v>
      </c>
      <c r="BS11" s="52"/>
      <c r="BT11" s="63" t="s">
        <v>52</v>
      </c>
      <c r="BU11" s="60" t="s">
        <v>51</v>
      </c>
      <c r="BV11" s="52"/>
      <c r="BW11" s="60" t="s">
        <v>51</v>
      </c>
      <c r="BX11" s="52"/>
      <c r="BY11" s="60" t="s">
        <v>51</v>
      </c>
      <c r="BZ11" s="52"/>
      <c r="CA11" s="60" t="s">
        <v>51</v>
      </c>
      <c r="CB11" s="52"/>
      <c r="CC11" s="60" t="s">
        <v>51</v>
      </c>
      <c r="CD11" s="52"/>
      <c r="CE11" s="60" t="s">
        <v>51</v>
      </c>
      <c r="CF11" s="52"/>
      <c r="CG11" s="60" t="s">
        <v>51</v>
      </c>
      <c r="CH11" s="52"/>
      <c r="CI11" s="62" t="s">
        <v>52</v>
      </c>
      <c r="CJ11" s="60" t="s">
        <v>51</v>
      </c>
      <c r="CK11" s="52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</row>
    <row r="12" spans="1:210" ht="67.2" customHeight="1">
      <c r="A12" s="66"/>
      <c r="B12" s="69"/>
      <c r="C12" s="72"/>
      <c r="D12" s="72"/>
      <c r="E12" s="61"/>
      <c r="F12" s="12" t="s">
        <v>85</v>
      </c>
      <c r="G12" s="12" t="s">
        <v>53</v>
      </c>
      <c r="H12" s="61"/>
      <c r="I12" s="12" t="s">
        <v>85</v>
      </c>
      <c r="J12" s="12" t="s">
        <v>53</v>
      </c>
      <c r="K12" s="61"/>
      <c r="L12" s="12" t="s">
        <v>85</v>
      </c>
      <c r="M12" s="12" t="s">
        <v>53</v>
      </c>
      <c r="N12" s="61"/>
      <c r="O12" s="12" t="s">
        <v>85</v>
      </c>
      <c r="P12" s="12" t="s">
        <v>53</v>
      </c>
      <c r="Q12" s="61"/>
      <c r="R12" s="12" t="s">
        <v>85</v>
      </c>
      <c r="S12" s="12" t="s">
        <v>53</v>
      </c>
      <c r="T12" s="61"/>
      <c r="U12" s="12" t="s">
        <v>85</v>
      </c>
      <c r="V12" s="12" t="s">
        <v>53</v>
      </c>
      <c r="W12" s="61"/>
      <c r="X12" s="12" t="s">
        <v>85</v>
      </c>
      <c r="Y12" s="12" t="s">
        <v>53</v>
      </c>
      <c r="Z12" s="61"/>
      <c r="AA12" s="12" t="s">
        <v>85</v>
      </c>
      <c r="AB12" s="12" t="s">
        <v>53</v>
      </c>
      <c r="AC12" s="61"/>
      <c r="AD12" s="12" t="s">
        <v>85</v>
      </c>
      <c r="AE12" s="61"/>
      <c r="AF12" s="12" t="s">
        <v>85</v>
      </c>
      <c r="AG12" s="61"/>
      <c r="AH12" s="12" t="s">
        <v>85</v>
      </c>
      <c r="AI12" s="61"/>
      <c r="AJ12" s="12" t="s">
        <v>85</v>
      </c>
      <c r="AK12" s="61"/>
      <c r="AL12" s="12" t="s">
        <v>85</v>
      </c>
      <c r="AM12" s="61"/>
      <c r="AN12" s="12" t="s">
        <v>85</v>
      </c>
      <c r="AO12" s="61"/>
      <c r="AP12" s="12" t="s">
        <v>85</v>
      </c>
      <c r="AQ12" s="61"/>
      <c r="AR12" s="12" t="s">
        <v>85</v>
      </c>
      <c r="AS12" s="12" t="s">
        <v>53</v>
      </c>
      <c r="AT12" s="61"/>
      <c r="AU12" s="12" t="s">
        <v>85</v>
      </c>
      <c r="AV12" s="61"/>
      <c r="AW12" s="12" t="s">
        <v>85</v>
      </c>
      <c r="AX12" s="61"/>
      <c r="AY12" s="12" t="s">
        <v>85</v>
      </c>
      <c r="AZ12" s="61"/>
      <c r="BA12" s="12" t="s">
        <v>85</v>
      </c>
      <c r="BB12" s="61"/>
      <c r="BC12" s="12" t="s">
        <v>85</v>
      </c>
      <c r="BD12" s="61"/>
      <c r="BE12" s="12" t="s">
        <v>85</v>
      </c>
      <c r="BF12" s="61"/>
      <c r="BG12" s="12" t="s">
        <v>85</v>
      </c>
      <c r="BH12" s="61"/>
      <c r="BI12" s="12" t="s">
        <v>85</v>
      </c>
      <c r="BJ12" s="61"/>
      <c r="BK12" s="12" t="s">
        <v>85</v>
      </c>
      <c r="BL12" s="61"/>
      <c r="BM12" s="12" t="s">
        <v>85</v>
      </c>
      <c r="BN12" s="61"/>
      <c r="BO12" s="12" t="s">
        <v>85</v>
      </c>
      <c r="BP12" s="61"/>
      <c r="BQ12" s="12" t="s">
        <v>85</v>
      </c>
      <c r="BR12" s="61"/>
      <c r="BS12" s="12" t="s">
        <v>85</v>
      </c>
      <c r="BT12" s="63"/>
      <c r="BU12" s="61"/>
      <c r="BV12" s="12" t="s">
        <v>85</v>
      </c>
      <c r="BW12" s="61"/>
      <c r="BX12" s="12" t="s">
        <v>85</v>
      </c>
      <c r="BY12" s="61"/>
      <c r="BZ12" s="12" t="s">
        <v>85</v>
      </c>
      <c r="CA12" s="61"/>
      <c r="CB12" s="12" t="s">
        <v>85</v>
      </c>
      <c r="CC12" s="61"/>
      <c r="CD12" s="12" t="s">
        <v>85</v>
      </c>
      <c r="CE12" s="61"/>
      <c r="CF12" s="12" t="s">
        <v>85</v>
      </c>
      <c r="CG12" s="61"/>
      <c r="CH12" s="12" t="s">
        <v>85</v>
      </c>
      <c r="CI12" s="62"/>
      <c r="CJ12" s="61"/>
      <c r="CK12" s="12" t="s">
        <v>85</v>
      </c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</row>
    <row r="13" spans="1:210" ht="12" customHeight="1">
      <c r="A13" s="15"/>
      <c r="B13" s="54">
        <v>1</v>
      </c>
      <c r="C13" s="16">
        <v>2</v>
      </c>
      <c r="D13" s="15">
        <v>3</v>
      </c>
      <c r="E13" s="16">
        <v>4</v>
      </c>
      <c r="F13" s="16">
        <v>6</v>
      </c>
      <c r="G13" s="16">
        <v>8</v>
      </c>
      <c r="H13" s="15">
        <v>9</v>
      </c>
      <c r="I13" s="15">
        <v>11</v>
      </c>
      <c r="J13" s="15">
        <v>13</v>
      </c>
      <c r="K13" s="16">
        <v>14</v>
      </c>
      <c r="L13" s="16">
        <v>16</v>
      </c>
      <c r="M13" s="16">
        <v>18</v>
      </c>
      <c r="N13" s="15">
        <v>19</v>
      </c>
      <c r="O13" s="15">
        <v>21</v>
      </c>
      <c r="P13" s="15">
        <v>23</v>
      </c>
      <c r="Q13" s="16">
        <v>24</v>
      </c>
      <c r="R13" s="16">
        <v>26</v>
      </c>
      <c r="S13" s="16">
        <v>28</v>
      </c>
      <c r="T13" s="15">
        <v>29</v>
      </c>
      <c r="U13" s="15">
        <v>31</v>
      </c>
      <c r="V13" s="15">
        <v>33</v>
      </c>
      <c r="W13" s="16">
        <v>34</v>
      </c>
      <c r="X13" s="16">
        <v>36</v>
      </c>
      <c r="Y13" s="16">
        <v>38</v>
      </c>
      <c r="Z13" s="15">
        <v>39</v>
      </c>
      <c r="AA13" s="15">
        <v>41</v>
      </c>
      <c r="AB13" s="15">
        <v>43</v>
      </c>
      <c r="AC13" s="16">
        <v>44</v>
      </c>
      <c r="AD13" s="16">
        <v>46</v>
      </c>
      <c r="AE13" s="15">
        <v>47</v>
      </c>
      <c r="AF13" s="15">
        <v>49</v>
      </c>
      <c r="AG13" s="16">
        <v>50</v>
      </c>
      <c r="AH13" s="16">
        <v>52</v>
      </c>
      <c r="AI13" s="15">
        <v>53</v>
      </c>
      <c r="AJ13" s="15">
        <v>55</v>
      </c>
      <c r="AK13" s="16">
        <v>56</v>
      </c>
      <c r="AL13" s="16">
        <v>58</v>
      </c>
      <c r="AM13" s="15">
        <v>59</v>
      </c>
      <c r="AN13" s="15">
        <v>61</v>
      </c>
      <c r="AO13" s="16">
        <v>62</v>
      </c>
      <c r="AP13" s="16">
        <v>64</v>
      </c>
      <c r="AQ13" s="15">
        <v>65</v>
      </c>
      <c r="AR13" s="15">
        <v>67</v>
      </c>
      <c r="AS13" s="15">
        <v>69</v>
      </c>
      <c r="AT13" s="16">
        <v>70</v>
      </c>
      <c r="AU13" s="16">
        <v>72</v>
      </c>
      <c r="AV13" s="15">
        <v>73</v>
      </c>
      <c r="AW13" s="15">
        <v>75</v>
      </c>
      <c r="AX13" s="16">
        <v>76</v>
      </c>
      <c r="AY13" s="16">
        <v>78</v>
      </c>
      <c r="AZ13" s="15">
        <v>79</v>
      </c>
      <c r="BA13" s="15">
        <v>81</v>
      </c>
      <c r="BB13" s="16">
        <v>82</v>
      </c>
      <c r="BC13" s="16">
        <v>84</v>
      </c>
      <c r="BD13" s="15">
        <v>85</v>
      </c>
      <c r="BE13" s="15">
        <v>87</v>
      </c>
      <c r="BF13" s="16">
        <v>88</v>
      </c>
      <c r="BG13" s="16">
        <v>90</v>
      </c>
      <c r="BH13" s="15">
        <v>91</v>
      </c>
      <c r="BI13" s="17">
        <v>93</v>
      </c>
      <c r="BJ13" s="16">
        <v>94</v>
      </c>
      <c r="BK13" s="16">
        <v>96</v>
      </c>
      <c r="BL13" s="15">
        <v>97</v>
      </c>
      <c r="BM13" s="15">
        <v>99</v>
      </c>
      <c r="BN13" s="16">
        <v>100</v>
      </c>
      <c r="BO13" s="16">
        <v>102</v>
      </c>
      <c r="BP13" s="15">
        <v>103</v>
      </c>
      <c r="BQ13" s="15">
        <v>105</v>
      </c>
      <c r="BR13" s="16">
        <v>106</v>
      </c>
      <c r="BS13" s="18">
        <v>108</v>
      </c>
      <c r="BT13" s="19">
        <v>109</v>
      </c>
      <c r="BU13" s="16">
        <v>110</v>
      </c>
      <c r="BV13" s="16">
        <v>112</v>
      </c>
      <c r="BW13" s="15">
        <v>113</v>
      </c>
      <c r="BX13" s="15">
        <v>115</v>
      </c>
      <c r="BY13" s="16">
        <v>116</v>
      </c>
      <c r="BZ13" s="16">
        <v>118</v>
      </c>
      <c r="CA13" s="15">
        <v>119</v>
      </c>
      <c r="CB13" s="15">
        <v>121</v>
      </c>
      <c r="CC13" s="16">
        <v>122</v>
      </c>
      <c r="CD13" s="16">
        <v>124</v>
      </c>
      <c r="CE13" s="15">
        <v>125</v>
      </c>
      <c r="CF13" s="15">
        <v>127</v>
      </c>
      <c r="CG13" s="16">
        <v>128</v>
      </c>
      <c r="CH13" s="16">
        <v>130</v>
      </c>
      <c r="CI13" s="15">
        <v>131</v>
      </c>
      <c r="CJ13" s="16">
        <v>132</v>
      </c>
      <c r="CK13" s="16">
        <v>134</v>
      </c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</row>
    <row r="14" spans="1:210" ht="17.399999999999999" hidden="1" customHeight="1">
      <c r="A14" s="22">
        <v>1</v>
      </c>
      <c r="B14" s="55" t="s">
        <v>54</v>
      </c>
      <c r="C14" s="23">
        <v>46.2</v>
      </c>
      <c r="D14" s="33">
        <v>0</v>
      </c>
      <c r="E14" s="24">
        <f t="shared" ref="E14:F14" si="0">BU14+CJ14-CG14</f>
        <v>140785.60000000001</v>
      </c>
      <c r="F14" s="25">
        <f t="shared" si="0"/>
        <v>98219.049000000014</v>
      </c>
      <c r="G14" s="25">
        <f t="shared" ref="G14:G40" si="1">F14/E14*100</f>
        <v>69.764982356150057</v>
      </c>
      <c r="H14" s="25">
        <f t="shared" ref="H14:I14" si="2">N14+Q14+T14+W14+Z14+AC14+AO14+AT14+AV14+AX14+AZ14+BB14+BF14+BH14+BL14+BN14+BR14</f>
        <v>21719.1</v>
      </c>
      <c r="I14" s="25">
        <f t="shared" si="2"/>
        <v>19938.149000000001</v>
      </c>
      <c r="J14" s="25">
        <f t="shared" ref="J14:J40" si="3">I14/H14*100</f>
        <v>91.800069984483713</v>
      </c>
      <c r="K14" s="25">
        <f t="shared" ref="K14:L14" si="4">N14+T14</f>
        <v>11730</v>
      </c>
      <c r="L14" s="25">
        <f t="shared" si="4"/>
        <v>11017.067000000003</v>
      </c>
      <c r="M14" s="23">
        <f t="shared" ref="M14:M40" si="5">L14/K14*100</f>
        <v>93.92213981244673</v>
      </c>
      <c r="N14" s="26">
        <v>130</v>
      </c>
      <c r="O14" s="25">
        <v>1721.7450000000031</v>
      </c>
      <c r="P14" s="23">
        <f t="shared" ref="P14:P40" si="6">O14/N14*100</f>
        <v>1324.4192307692333</v>
      </c>
      <c r="Q14" s="27">
        <v>6000</v>
      </c>
      <c r="R14" s="25">
        <v>2695.89</v>
      </c>
      <c r="S14" s="23">
        <f t="shared" ref="S14:S40" si="7">R14/Q14*100</f>
        <v>44.9315</v>
      </c>
      <c r="T14" s="26">
        <v>11600</v>
      </c>
      <c r="U14" s="25">
        <v>9295.3220000000001</v>
      </c>
      <c r="V14" s="23">
        <f t="shared" ref="V14:V40" si="8">U14/T14*100</f>
        <v>80.13208620689656</v>
      </c>
      <c r="W14" s="26">
        <v>530</v>
      </c>
      <c r="X14" s="25">
        <v>417.15800000000002</v>
      </c>
      <c r="Y14" s="23">
        <f t="shared" ref="Y14:Y40" si="9">X14/W14*100</f>
        <v>78.70905660377359</v>
      </c>
      <c r="Z14" s="28">
        <v>0</v>
      </c>
      <c r="AA14" s="25">
        <v>0</v>
      </c>
      <c r="AB14" s="23" t="e">
        <f t="shared" ref="AB14:AB23" si="10">AA14/Z14*100</f>
        <v>#DIV/0!</v>
      </c>
      <c r="AC14" s="27">
        <v>0</v>
      </c>
      <c r="AD14" s="23">
        <v>0</v>
      </c>
      <c r="AE14" s="23">
        <v>0</v>
      </c>
      <c r="AF14" s="23">
        <v>0</v>
      </c>
      <c r="AG14" s="23">
        <v>78280.899999999994</v>
      </c>
      <c r="AH14" s="23">
        <v>78280.899999999994</v>
      </c>
      <c r="AI14" s="27">
        <v>0</v>
      </c>
      <c r="AJ14" s="29">
        <v>0</v>
      </c>
      <c r="AK14" s="30"/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5">
        <f t="shared" ref="AQ14:AR14" si="11">AT14+AV14+AX14+AZ14</f>
        <v>920</v>
      </c>
      <c r="AR14" s="25">
        <f t="shared" si="11"/>
        <v>726.38400000000001</v>
      </c>
      <c r="AS14" s="23">
        <f t="shared" ref="AS14:AS40" si="12">AR14/AQ14*100</f>
        <v>78.954782608695652</v>
      </c>
      <c r="AT14" s="26">
        <v>800</v>
      </c>
      <c r="AU14" s="25">
        <v>616.38400000000001</v>
      </c>
      <c r="AV14" s="23">
        <v>0</v>
      </c>
      <c r="AW14" s="25">
        <v>0</v>
      </c>
      <c r="AX14" s="23">
        <v>0</v>
      </c>
      <c r="AY14" s="23">
        <v>0</v>
      </c>
      <c r="AZ14" s="26">
        <v>120</v>
      </c>
      <c r="BA14" s="23">
        <v>110</v>
      </c>
      <c r="BB14" s="23">
        <v>0</v>
      </c>
      <c r="BC14" s="23">
        <v>0</v>
      </c>
      <c r="BD14" s="57">
        <v>0</v>
      </c>
      <c r="BE14" s="23">
        <v>0</v>
      </c>
      <c r="BF14" s="26"/>
      <c r="BG14" s="23">
        <v>0</v>
      </c>
      <c r="BH14" s="26">
        <v>2539.1</v>
      </c>
      <c r="BI14" s="23">
        <v>1623.27</v>
      </c>
      <c r="BJ14" s="23">
        <v>1039.0999999999999</v>
      </c>
      <c r="BK14" s="23">
        <v>717.27</v>
      </c>
      <c r="BL14" s="26"/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5">
        <v>3458.38</v>
      </c>
      <c r="BT14" s="25">
        <v>0</v>
      </c>
      <c r="BU14" s="25">
        <f>N14+Q14+T14+W14+Z14+AC14+AE14+AG14+AI14+AK14+AM14+AO14+AT14+AV14+AX14+AZ14+BB14+BD15+BF14+BH14+BL14+BN14+BP14+BR14</f>
        <v>100000</v>
      </c>
      <c r="BV14" s="25">
        <f t="shared" ref="BV14:BV40" si="13">O14+R14+U14+X14+AA14+AD14+AF14+AH14+AJ14+AL14+AN14+AP14+AU14+AW14+AY14+BA14+BC14+BE14+BG14+BI14+BM14+BO14+BQ14+BS14+BT14</f>
        <v>98219.049000000014</v>
      </c>
      <c r="BW14" s="23">
        <v>0</v>
      </c>
      <c r="BX14" s="23">
        <v>0</v>
      </c>
      <c r="BY14" s="23">
        <v>40785.599999999999</v>
      </c>
      <c r="BZ14" s="23">
        <v>0</v>
      </c>
      <c r="CA14" s="23">
        <v>0</v>
      </c>
      <c r="CB14" s="23">
        <v>0</v>
      </c>
      <c r="CC14" s="56">
        <v>0</v>
      </c>
      <c r="CD14" s="23">
        <v>0</v>
      </c>
      <c r="CE14" s="23">
        <v>0</v>
      </c>
      <c r="CF14" s="23">
        <v>0</v>
      </c>
      <c r="CG14" s="23">
        <v>11000</v>
      </c>
      <c r="CH14" s="25">
        <v>6000</v>
      </c>
      <c r="CI14" s="25">
        <v>0</v>
      </c>
      <c r="CJ14" s="25">
        <f t="shared" ref="CJ14:CJ40" si="14">BW14+BY14+CA14+CC14+CE14+CG14</f>
        <v>51785.599999999999</v>
      </c>
      <c r="CK14" s="25">
        <f t="shared" ref="CK14:CK40" si="15">BX14+BZ14+CB14+CD14+CF14+CH14+CI14</f>
        <v>6000</v>
      </c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</row>
    <row r="15" spans="1:210" ht="1.8" hidden="1" customHeight="1">
      <c r="A15" s="22"/>
      <c r="B15" s="55"/>
      <c r="C15" s="23"/>
      <c r="D15" s="33"/>
      <c r="E15" s="24"/>
      <c r="F15" s="25"/>
      <c r="G15" s="25"/>
      <c r="H15" s="25"/>
      <c r="I15" s="25"/>
      <c r="J15" s="25"/>
      <c r="K15" s="25"/>
      <c r="L15" s="25"/>
      <c r="M15" s="23"/>
      <c r="N15" s="26"/>
      <c r="O15" s="25"/>
      <c r="P15" s="23"/>
      <c r="Q15" s="34"/>
      <c r="R15" s="25"/>
      <c r="S15" s="23"/>
      <c r="T15" s="26"/>
      <c r="U15" s="25"/>
      <c r="V15" s="23"/>
      <c r="W15" s="26"/>
      <c r="X15" s="25"/>
      <c r="Y15" s="23"/>
      <c r="Z15" s="28"/>
      <c r="AA15" s="25"/>
      <c r="AB15" s="23"/>
      <c r="AC15" s="27"/>
      <c r="AD15" s="23"/>
      <c r="AE15" s="23"/>
      <c r="AF15" s="23"/>
      <c r="AG15" s="23"/>
      <c r="AH15" s="23"/>
      <c r="AI15" s="27"/>
      <c r="AJ15" s="29"/>
      <c r="AK15" s="30"/>
      <c r="AL15" s="23"/>
      <c r="AM15" s="23"/>
      <c r="AN15" s="23"/>
      <c r="AO15" s="23"/>
      <c r="AP15" s="23"/>
      <c r="AQ15" s="25"/>
      <c r="AR15" s="25"/>
      <c r="AS15" s="23"/>
      <c r="AT15" s="26"/>
      <c r="AU15" s="25"/>
      <c r="AV15" s="23"/>
      <c r="AW15" s="25"/>
      <c r="AX15" s="23"/>
      <c r="AY15" s="23"/>
      <c r="AZ15" s="26"/>
      <c r="BA15" s="23"/>
      <c r="BB15" s="23"/>
      <c r="BC15" s="23"/>
      <c r="BD15" s="57"/>
      <c r="BE15" s="23"/>
      <c r="BF15" s="26"/>
      <c r="BG15" s="23"/>
      <c r="BH15" s="26"/>
      <c r="BI15" s="23"/>
      <c r="BJ15" s="23"/>
      <c r="BK15" s="23"/>
      <c r="BL15" s="26"/>
      <c r="BM15" s="23"/>
      <c r="BN15" s="23"/>
      <c r="BO15" s="23"/>
      <c r="BP15" s="23"/>
      <c r="BQ15" s="23"/>
      <c r="BR15" s="23"/>
      <c r="BS15" s="25"/>
      <c r="BT15" s="25"/>
      <c r="BU15" s="25"/>
      <c r="BV15" s="25"/>
      <c r="BW15" s="23"/>
      <c r="BX15" s="23"/>
      <c r="BY15" s="23"/>
      <c r="BZ15" s="23"/>
      <c r="CA15" s="23"/>
      <c r="CB15" s="23"/>
      <c r="CC15" s="56"/>
      <c r="CD15" s="23"/>
      <c r="CE15" s="23"/>
      <c r="CF15" s="23"/>
      <c r="CG15" s="23"/>
      <c r="CH15" s="25"/>
      <c r="CI15" s="25"/>
      <c r="CJ15" s="25"/>
      <c r="CK15" s="25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</row>
    <row r="16" spans="1:210" ht="1.8" hidden="1" customHeight="1">
      <c r="A16" s="22"/>
      <c r="B16" s="55"/>
      <c r="C16" s="23"/>
      <c r="D16" s="33"/>
      <c r="E16" s="24"/>
      <c r="F16" s="25"/>
      <c r="G16" s="25"/>
      <c r="H16" s="25"/>
      <c r="I16" s="25"/>
      <c r="J16" s="25"/>
      <c r="K16" s="25"/>
      <c r="L16" s="25"/>
      <c r="M16" s="23"/>
      <c r="N16" s="26"/>
      <c r="O16" s="25"/>
      <c r="P16" s="23"/>
      <c r="Q16" s="34"/>
      <c r="R16" s="25"/>
      <c r="S16" s="23"/>
      <c r="T16" s="26"/>
      <c r="U16" s="25"/>
      <c r="V16" s="23"/>
      <c r="W16" s="26"/>
      <c r="X16" s="25"/>
      <c r="Y16" s="23"/>
      <c r="Z16" s="28"/>
      <c r="AA16" s="25"/>
      <c r="AB16" s="23"/>
      <c r="AC16" s="27"/>
      <c r="AD16" s="23"/>
      <c r="AE16" s="23"/>
      <c r="AF16" s="23"/>
      <c r="AG16" s="23"/>
      <c r="AH16" s="23"/>
      <c r="AI16" s="27"/>
      <c r="AJ16" s="29"/>
      <c r="AK16" s="30"/>
      <c r="AL16" s="23"/>
      <c r="AM16" s="23"/>
      <c r="AN16" s="23"/>
      <c r="AO16" s="23"/>
      <c r="AP16" s="23"/>
      <c r="AQ16" s="25"/>
      <c r="AR16" s="25"/>
      <c r="AS16" s="23"/>
      <c r="AT16" s="26"/>
      <c r="AU16" s="25"/>
      <c r="AV16" s="23"/>
      <c r="AW16" s="25"/>
      <c r="AX16" s="23"/>
      <c r="AY16" s="23"/>
      <c r="AZ16" s="26"/>
      <c r="BA16" s="23"/>
      <c r="BB16" s="23"/>
      <c r="BC16" s="23"/>
      <c r="BD16" s="57"/>
      <c r="BE16" s="23"/>
      <c r="BF16" s="26"/>
      <c r="BG16" s="23"/>
      <c r="BH16" s="26"/>
      <c r="BI16" s="23"/>
      <c r="BJ16" s="23"/>
      <c r="BK16" s="23"/>
      <c r="BL16" s="26"/>
      <c r="BM16" s="23"/>
      <c r="BN16" s="23"/>
      <c r="BO16" s="23"/>
      <c r="BP16" s="23"/>
      <c r="BQ16" s="23"/>
      <c r="BR16" s="23"/>
      <c r="BS16" s="25"/>
      <c r="BT16" s="25"/>
      <c r="BU16" s="25"/>
      <c r="BV16" s="25"/>
      <c r="BW16" s="23"/>
      <c r="BX16" s="23"/>
      <c r="BY16" s="23"/>
      <c r="BZ16" s="23"/>
      <c r="CA16" s="23"/>
      <c r="CB16" s="23"/>
      <c r="CC16" s="56"/>
      <c r="CD16" s="23"/>
      <c r="CE16" s="23"/>
      <c r="CF16" s="23"/>
      <c r="CG16" s="23"/>
      <c r="CH16" s="25"/>
      <c r="CI16" s="25"/>
      <c r="CJ16" s="25"/>
      <c r="CK16" s="25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</row>
    <row r="17" spans="1:210" s="36" customFormat="1" ht="21" hidden="1" customHeight="1">
      <c r="A17" s="22">
        <v>2</v>
      </c>
      <c r="B17" s="55" t="s">
        <v>55</v>
      </c>
      <c r="C17" s="23">
        <v>8763.1</v>
      </c>
      <c r="D17" s="33">
        <v>725</v>
      </c>
      <c r="E17" s="24">
        <f t="shared" ref="E17:F40" si="16">BU17+CJ17-CG17</f>
        <v>50465.3</v>
      </c>
      <c r="F17" s="25">
        <f t="shared" si="16"/>
        <v>53224.648000000008</v>
      </c>
      <c r="G17" s="25">
        <f t="shared" si="1"/>
        <v>105.46781253653501</v>
      </c>
      <c r="H17" s="25">
        <f>N17+Q17+T17+W17+Z17+AC17+AO17+AT17+AV17+AX17+AZ17+BB17+BF18+BH17+BL17+BN17+BR17</f>
        <v>12558.4</v>
      </c>
      <c r="I17" s="25">
        <f t="shared" ref="I17:I58" si="17">O17+R17+U17+X17+AA17+AD17+AP17+AU17+AW17+AY17+BA17+BC17+BG17+BI17+BM17+BO17+BS17</f>
        <v>14910.772000000001</v>
      </c>
      <c r="J17" s="25">
        <f t="shared" si="3"/>
        <v>118.73146260670151</v>
      </c>
      <c r="K17" s="25">
        <f t="shared" ref="K17:L40" si="18">N17+T17</f>
        <v>4675</v>
      </c>
      <c r="L17" s="25">
        <f t="shared" si="18"/>
        <v>13000.155999999999</v>
      </c>
      <c r="M17" s="23">
        <f t="shared" si="5"/>
        <v>278.07820320855615</v>
      </c>
      <c r="N17" s="26">
        <v>475</v>
      </c>
      <c r="O17" s="25">
        <v>3046.3</v>
      </c>
      <c r="P17" s="23">
        <f t="shared" si="6"/>
        <v>641.32631578947371</v>
      </c>
      <c r="Q17" s="26">
        <v>5000</v>
      </c>
      <c r="R17" s="25">
        <v>815.36599999999999</v>
      </c>
      <c r="S17" s="23">
        <f t="shared" si="7"/>
        <v>16.307320000000001</v>
      </c>
      <c r="T17" s="26">
        <v>4200</v>
      </c>
      <c r="U17" s="25">
        <v>9953.8559999999998</v>
      </c>
      <c r="V17" s="23">
        <f t="shared" si="8"/>
        <v>236.99657142857143</v>
      </c>
      <c r="W17" s="26">
        <v>320</v>
      </c>
      <c r="X17" s="25">
        <v>110</v>
      </c>
      <c r="Y17" s="23">
        <f t="shared" si="9"/>
        <v>34.375</v>
      </c>
      <c r="Z17" s="28">
        <v>0</v>
      </c>
      <c r="AA17" s="25">
        <v>0</v>
      </c>
      <c r="AB17" s="23" t="e">
        <f t="shared" si="10"/>
        <v>#DIV/0!</v>
      </c>
      <c r="AC17" s="28">
        <v>0</v>
      </c>
      <c r="AD17" s="23">
        <v>0</v>
      </c>
      <c r="AE17" s="23"/>
      <c r="AF17" s="23">
        <v>0</v>
      </c>
      <c r="AG17" s="23">
        <v>37906.9</v>
      </c>
      <c r="AH17" s="23">
        <v>48255.4</v>
      </c>
      <c r="AI17" s="29"/>
      <c r="AJ17" s="29"/>
      <c r="AK17" s="30"/>
      <c r="AL17" s="23">
        <v>0</v>
      </c>
      <c r="AM17" s="23"/>
      <c r="AN17" s="23"/>
      <c r="AO17" s="23"/>
      <c r="AP17" s="23"/>
      <c r="AQ17" s="25">
        <f t="shared" ref="AQ17:AR40" si="19">AT17+AV17+AX17+AZ17</f>
        <v>200</v>
      </c>
      <c r="AR17" s="25">
        <f t="shared" si="19"/>
        <v>301.25</v>
      </c>
      <c r="AS17" s="23">
        <f t="shared" si="12"/>
        <v>150.625</v>
      </c>
      <c r="AT17" s="26">
        <v>200</v>
      </c>
      <c r="AU17" s="25">
        <v>301.25</v>
      </c>
      <c r="AV17" s="23">
        <v>0</v>
      </c>
      <c r="AW17" s="25">
        <v>0</v>
      </c>
      <c r="AX17" s="23">
        <v>0</v>
      </c>
      <c r="AY17" s="23">
        <v>0</v>
      </c>
      <c r="AZ17" s="26">
        <v>0</v>
      </c>
      <c r="BA17" s="23">
        <v>0</v>
      </c>
      <c r="BB17" s="23"/>
      <c r="BC17" s="23"/>
      <c r="BD17" s="57">
        <v>0</v>
      </c>
      <c r="BE17" s="23">
        <v>0</v>
      </c>
      <c r="BF17" s="33">
        <v>0</v>
      </c>
      <c r="BG17" s="23">
        <v>0</v>
      </c>
      <c r="BH17" s="26">
        <v>1300</v>
      </c>
      <c r="BI17" s="23">
        <v>375.5</v>
      </c>
      <c r="BJ17" s="23">
        <v>1300</v>
      </c>
      <c r="BK17" s="23">
        <v>375.5</v>
      </c>
      <c r="BL17" s="26">
        <v>863.4</v>
      </c>
      <c r="BM17" s="23">
        <v>308.5</v>
      </c>
      <c r="BN17" s="23">
        <v>200</v>
      </c>
      <c r="BO17" s="23">
        <v>0</v>
      </c>
      <c r="BP17" s="23"/>
      <c r="BQ17" s="23">
        <v>0</v>
      </c>
      <c r="BR17" s="23">
        <v>0</v>
      </c>
      <c r="BS17" s="25">
        <v>0</v>
      </c>
      <c r="BT17" s="25">
        <v>-9941.5239999999994</v>
      </c>
      <c r="BU17" s="25">
        <f>N17+Q17+T17+W17+Z17+AC17+AE17+AG17+AI17+AK17+AM17+AO17+AT17+AV17+AX17+AZ17+BB17+BD17+BF18+BH17+BL17+BN17+BP17+BR17</f>
        <v>50465.3</v>
      </c>
      <c r="BV17" s="25">
        <f t="shared" si="13"/>
        <v>53224.648000000008</v>
      </c>
      <c r="BW17" s="23"/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3">
        <v>2970</v>
      </c>
      <c r="CH17" s="23">
        <v>1667</v>
      </c>
      <c r="CI17" s="23">
        <v>0</v>
      </c>
      <c r="CJ17" s="25">
        <f t="shared" si="14"/>
        <v>2970</v>
      </c>
      <c r="CK17" s="25">
        <f t="shared" si="15"/>
        <v>1667</v>
      </c>
      <c r="CM17" s="32"/>
      <c r="CN17" s="32"/>
      <c r="CP17" s="32"/>
      <c r="CQ17" s="32"/>
      <c r="CS17" s="32"/>
    </row>
    <row r="18" spans="1:210" ht="21" hidden="1" customHeight="1">
      <c r="A18" s="22"/>
      <c r="B18" s="55"/>
      <c r="C18" s="23"/>
      <c r="D18" s="33"/>
      <c r="E18" s="24"/>
      <c r="F18" s="25"/>
      <c r="G18" s="25"/>
      <c r="H18" s="25"/>
      <c r="I18" s="25"/>
      <c r="J18" s="25"/>
      <c r="K18" s="25"/>
      <c r="L18" s="25"/>
      <c r="M18" s="23"/>
      <c r="N18" s="26"/>
      <c r="O18" s="25"/>
      <c r="P18" s="23"/>
      <c r="Q18" s="34"/>
      <c r="R18" s="25"/>
      <c r="S18" s="23"/>
      <c r="T18" s="26"/>
      <c r="U18" s="25"/>
      <c r="V18" s="23"/>
      <c r="W18" s="26"/>
      <c r="X18" s="25"/>
      <c r="Y18" s="23"/>
      <c r="Z18" s="28"/>
      <c r="AA18" s="25"/>
      <c r="AB18" s="23"/>
      <c r="AC18" s="27"/>
      <c r="AD18" s="23"/>
      <c r="AE18" s="23"/>
      <c r="AF18" s="23"/>
      <c r="AG18" s="23"/>
      <c r="AH18" s="23"/>
      <c r="AI18" s="27"/>
      <c r="AJ18" s="29"/>
      <c r="AK18" s="30"/>
      <c r="AL18" s="23"/>
      <c r="AM18" s="23"/>
      <c r="AN18" s="23"/>
      <c r="AO18" s="23"/>
      <c r="AP18" s="23"/>
      <c r="AQ18" s="25"/>
      <c r="AR18" s="25"/>
      <c r="AS18" s="23"/>
      <c r="AT18" s="26"/>
      <c r="AU18" s="25"/>
      <c r="AV18" s="23"/>
      <c r="AW18" s="25"/>
      <c r="AX18" s="23"/>
      <c r="AY18" s="23"/>
      <c r="AZ18" s="26"/>
      <c r="BA18" s="23"/>
      <c r="BB18" s="23"/>
      <c r="BC18" s="23"/>
      <c r="BD18" s="57"/>
      <c r="BE18" s="23"/>
      <c r="BF18" s="33"/>
      <c r="BG18" s="23"/>
      <c r="BH18" s="26"/>
      <c r="BI18" s="23"/>
      <c r="BJ18" s="23"/>
      <c r="BK18" s="23"/>
      <c r="BL18" s="26"/>
      <c r="BM18" s="23"/>
      <c r="BN18" s="23"/>
      <c r="BO18" s="23"/>
      <c r="BP18" s="23"/>
      <c r="BQ18" s="23"/>
      <c r="BR18" s="23"/>
      <c r="BS18" s="25"/>
      <c r="BT18" s="25"/>
      <c r="BU18" s="25"/>
      <c r="BV18" s="25"/>
      <c r="BW18" s="23"/>
      <c r="BX18" s="23"/>
      <c r="BY18" s="23"/>
      <c r="BZ18" s="23"/>
      <c r="CA18" s="23"/>
      <c r="CB18" s="23"/>
      <c r="CC18" s="56"/>
      <c r="CD18" s="23"/>
      <c r="CE18" s="23"/>
      <c r="CF18" s="23"/>
      <c r="CG18" s="23"/>
      <c r="CH18" s="25"/>
      <c r="CI18" s="25"/>
      <c r="CJ18" s="25"/>
      <c r="CK18" s="25"/>
      <c r="CL18" s="35"/>
      <c r="CM18" s="31"/>
      <c r="CN18" s="31"/>
      <c r="CO18" s="31"/>
      <c r="CP18" s="31"/>
      <c r="CQ18" s="31"/>
      <c r="CR18" s="35"/>
      <c r="CS18" s="31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</row>
    <row r="19" spans="1:210" ht="21" hidden="1" customHeight="1">
      <c r="A19" s="22"/>
      <c r="B19" s="55"/>
      <c r="C19" s="23"/>
      <c r="D19" s="33"/>
      <c r="E19" s="24"/>
      <c r="F19" s="25"/>
      <c r="G19" s="25"/>
      <c r="H19" s="25"/>
      <c r="I19" s="25"/>
      <c r="J19" s="25"/>
      <c r="K19" s="25"/>
      <c r="L19" s="25"/>
      <c r="M19" s="23"/>
      <c r="N19" s="26"/>
      <c r="O19" s="25"/>
      <c r="P19" s="23"/>
      <c r="Q19" s="34"/>
      <c r="R19" s="25"/>
      <c r="S19" s="23"/>
      <c r="T19" s="26"/>
      <c r="U19" s="25"/>
      <c r="V19" s="23"/>
      <c r="W19" s="26"/>
      <c r="X19" s="25"/>
      <c r="Y19" s="23"/>
      <c r="Z19" s="28"/>
      <c r="AA19" s="25"/>
      <c r="AB19" s="23"/>
      <c r="AC19" s="27"/>
      <c r="AD19" s="23"/>
      <c r="AE19" s="23"/>
      <c r="AF19" s="23"/>
      <c r="AG19" s="23"/>
      <c r="AH19" s="23"/>
      <c r="AI19" s="27"/>
      <c r="AJ19" s="29"/>
      <c r="AK19" s="30"/>
      <c r="AL19" s="23"/>
      <c r="AM19" s="23"/>
      <c r="AN19" s="23"/>
      <c r="AO19" s="23"/>
      <c r="AP19" s="23"/>
      <c r="AQ19" s="25"/>
      <c r="AR19" s="25"/>
      <c r="AS19" s="23"/>
      <c r="AT19" s="26"/>
      <c r="AU19" s="25"/>
      <c r="AV19" s="23"/>
      <c r="AW19" s="25"/>
      <c r="AX19" s="23"/>
      <c r="AY19" s="23"/>
      <c r="AZ19" s="26"/>
      <c r="BA19" s="23"/>
      <c r="BB19" s="23"/>
      <c r="BC19" s="23"/>
      <c r="BD19" s="57"/>
      <c r="BE19" s="23"/>
      <c r="BF19" s="33"/>
      <c r="BG19" s="23"/>
      <c r="BH19" s="26"/>
      <c r="BI19" s="23"/>
      <c r="BJ19" s="23"/>
      <c r="BK19" s="23"/>
      <c r="BL19" s="26"/>
      <c r="BM19" s="23"/>
      <c r="BN19" s="23"/>
      <c r="BO19" s="23"/>
      <c r="BP19" s="23"/>
      <c r="BQ19" s="23"/>
      <c r="BR19" s="23"/>
      <c r="BS19" s="25"/>
      <c r="BT19" s="25"/>
      <c r="BU19" s="25"/>
      <c r="BV19" s="25"/>
      <c r="BW19" s="23"/>
      <c r="BX19" s="23"/>
      <c r="BY19" s="23"/>
      <c r="BZ19" s="23"/>
      <c r="CA19" s="23"/>
      <c r="CB19" s="23"/>
      <c r="CC19" s="56"/>
      <c r="CD19" s="23"/>
      <c r="CE19" s="23"/>
      <c r="CF19" s="23"/>
      <c r="CG19" s="23"/>
      <c r="CH19" s="25"/>
      <c r="CI19" s="25"/>
      <c r="CJ19" s="25"/>
      <c r="CK19" s="25"/>
      <c r="CL19" s="35"/>
      <c r="CM19" s="31"/>
      <c r="CN19" s="31"/>
      <c r="CO19" s="31"/>
      <c r="CP19" s="31"/>
      <c r="CQ19" s="31"/>
      <c r="CR19" s="35"/>
      <c r="CS19" s="31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</row>
    <row r="20" spans="1:210" ht="21" hidden="1" customHeight="1">
      <c r="A20" s="22"/>
      <c r="B20" s="55"/>
      <c r="C20" s="23"/>
      <c r="D20" s="34"/>
      <c r="E20" s="24"/>
      <c r="F20" s="25"/>
      <c r="G20" s="25"/>
      <c r="H20" s="25"/>
      <c r="I20" s="25"/>
      <c r="J20" s="25"/>
      <c r="K20" s="25"/>
      <c r="L20" s="25"/>
      <c r="M20" s="23"/>
      <c r="N20" s="26"/>
      <c r="O20" s="25"/>
      <c r="P20" s="23"/>
      <c r="Q20" s="26"/>
      <c r="R20" s="25"/>
      <c r="S20" s="23"/>
      <c r="T20" s="26"/>
      <c r="U20" s="25"/>
      <c r="V20" s="23"/>
      <c r="W20" s="28"/>
      <c r="X20" s="25"/>
      <c r="Y20" s="23"/>
      <c r="Z20" s="28"/>
      <c r="AA20" s="25"/>
      <c r="AB20" s="23"/>
      <c r="AC20" s="27"/>
      <c r="AD20" s="23"/>
      <c r="AE20" s="23"/>
      <c r="AF20" s="23"/>
      <c r="AG20" s="23"/>
      <c r="AH20" s="23"/>
      <c r="AI20" s="27"/>
      <c r="AJ20" s="29"/>
      <c r="AK20" s="29"/>
      <c r="AL20" s="23"/>
      <c r="AM20" s="23"/>
      <c r="AN20" s="23"/>
      <c r="AO20" s="23"/>
      <c r="AP20" s="23"/>
      <c r="AQ20" s="25"/>
      <c r="AR20" s="25"/>
      <c r="AS20" s="23"/>
      <c r="AT20" s="26"/>
      <c r="AU20" s="25"/>
      <c r="AV20" s="23"/>
      <c r="AW20" s="25"/>
      <c r="AX20" s="23"/>
      <c r="AY20" s="23"/>
      <c r="AZ20" s="26"/>
      <c r="BA20" s="23"/>
      <c r="BB20" s="23"/>
      <c r="BC20" s="23"/>
      <c r="BD20" s="23"/>
      <c r="BE20" s="23"/>
      <c r="BF20" s="33"/>
      <c r="BG20" s="23"/>
      <c r="BH20" s="26"/>
      <c r="BI20" s="23"/>
      <c r="BJ20" s="23"/>
      <c r="BK20" s="23"/>
      <c r="BL20" s="26"/>
      <c r="BM20" s="23"/>
      <c r="BN20" s="23"/>
      <c r="BO20" s="23"/>
      <c r="BP20" s="23"/>
      <c r="BQ20" s="23"/>
      <c r="BR20" s="23"/>
      <c r="BS20" s="25"/>
      <c r="BT20" s="25"/>
      <c r="BU20" s="25"/>
      <c r="BV20" s="25"/>
      <c r="BW20" s="23"/>
      <c r="BX20" s="23"/>
      <c r="BY20" s="23"/>
      <c r="BZ20" s="23"/>
      <c r="CA20" s="23"/>
      <c r="CB20" s="23"/>
      <c r="CC20" s="56"/>
      <c r="CD20" s="23"/>
      <c r="CE20" s="23"/>
      <c r="CF20" s="23"/>
      <c r="CG20" s="23"/>
      <c r="CH20" s="25"/>
      <c r="CI20" s="25"/>
      <c r="CJ20" s="25"/>
      <c r="CK20" s="25"/>
      <c r="CL20" s="35"/>
      <c r="CM20" s="31"/>
      <c r="CN20" s="31"/>
      <c r="CO20" s="31"/>
      <c r="CP20" s="31"/>
      <c r="CQ20" s="31"/>
      <c r="CR20" s="35"/>
      <c r="CS20" s="31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</row>
    <row r="21" spans="1:210" ht="21" hidden="1" customHeight="1">
      <c r="A21" s="22">
        <v>3</v>
      </c>
      <c r="B21" s="55" t="s">
        <v>56</v>
      </c>
      <c r="C21" s="23">
        <v>59470.9</v>
      </c>
      <c r="D21" s="34">
        <v>7272.5</v>
      </c>
      <c r="E21" s="24">
        <f t="shared" si="16"/>
        <v>392252.1</v>
      </c>
      <c r="F21" s="25">
        <f t="shared" si="16"/>
        <v>406719.37800000003</v>
      </c>
      <c r="G21" s="25">
        <f t="shared" si="1"/>
        <v>103.68826017757459</v>
      </c>
      <c r="H21" s="25">
        <f t="shared" ref="H21:H58" si="20">N21+Q21+T21+W21+Z21+AC21+AO21+AT21+AV21+AX21+AZ21+BB21+BF21+BH21+BL21+BN21+BR21</f>
        <v>114059.4</v>
      </c>
      <c r="I21" s="25">
        <f t="shared" si="17"/>
        <v>129362.14200000001</v>
      </c>
      <c r="J21" s="25">
        <f t="shared" si="3"/>
        <v>113.41646720919101</v>
      </c>
      <c r="K21" s="25">
        <f t="shared" si="18"/>
        <v>46159.7</v>
      </c>
      <c r="L21" s="25">
        <f t="shared" si="18"/>
        <v>73616.419600000008</v>
      </c>
      <c r="M21" s="23">
        <f t="shared" si="5"/>
        <v>159.48201483111893</v>
      </c>
      <c r="N21" s="26">
        <v>6659.7</v>
      </c>
      <c r="O21" s="25">
        <v>14216.978600000004</v>
      </c>
      <c r="P21" s="23">
        <f t="shared" si="6"/>
        <v>213.47776326260947</v>
      </c>
      <c r="Q21" s="34">
        <v>1605.9</v>
      </c>
      <c r="R21" s="25">
        <v>762.42359999999996</v>
      </c>
      <c r="S21" s="23">
        <f t="shared" si="7"/>
        <v>47.47640575378292</v>
      </c>
      <c r="T21" s="26">
        <v>39500</v>
      </c>
      <c r="U21" s="25">
        <v>59399.440999999999</v>
      </c>
      <c r="V21" s="23">
        <f t="shared" si="8"/>
        <v>150.37833164556963</v>
      </c>
      <c r="W21" s="26">
        <v>6596.4</v>
      </c>
      <c r="X21" s="25">
        <v>5045.05</v>
      </c>
      <c r="Y21" s="23">
        <f t="shared" si="9"/>
        <v>76.481868898186903</v>
      </c>
      <c r="Z21" s="28">
        <v>0</v>
      </c>
      <c r="AA21" s="25">
        <v>0</v>
      </c>
      <c r="AB21" s="23" t="e">
        <f t="shared" si="10"/>
        <v>#DIV/0!</v>
      </c>
      <c r="AC21" s="27">
        <v>0</v>
      </c>
      <c r="AD21" s="23">
        <v>0</v>
      </c>
      <c r="AE21" s="23">
        <v>0</v>
      </c>
      <c r="AF21" s="23">
        <v>0</v>
      </c>
      <c r="AG21" s="23">
        <v>256080.6</v>
      </c>
      <c r="AH21" s="23">
        <v>256080.6</v>
      </c>
      <c r="AI21" s="27">
        <v>0</v>
      </c>
      <c r="AJ21" s="29">
        <v>0</v>
      </c>
      <c r="AK21" s="30">
        <v>1416.8</v>
      </c>
      <c r="AL21" s="23">
        <v>1416.8</v>
      </c>
      <c r="AM21" s="23">
        <v>0</v>
      </c>
      <c r="AN21" s="23">
        <v>0</v>
      </c>
      <c r="AO21" s="23">
        <v>0</v>
      </c>
      <c r="AP21" s="23">
        <v>0</v>
      </c>
      <c r="AQ21" s="25">
        <f t="shared" si="19"/>
        <v>9677.4</v>
      </c>
      <c r="AR21" s="25">
        <f t="shared" si="19"/>
        <v>9531.9228000000003</v>
      </c>
      <c r="AS21" s="23">
        <f t="shared" si="12"/>
        <v>98.496732593465197</v>
      </c>
      <c r="AT21" s="26">
        <v>1477</v>
      </c>
      <c r="AU21" s="25">
        <v>2003.9228000000001</v>
      </c>
      <c r="AV21" s="23">
        <v>0</v>
      </c>
      <c r="AW21" s="25">
        <v>0</v>
      </c>
      <c r="AX21" s="23">
        <v>0</v>
      </c>
      <c r="AY21" s="23">
        <v>0</v>
      </c>
      <c r="AZ21" s="26">
        <v>8200.4</v>
      </c>
      <c r="BA21" s="23">
        <v>7528</v>
      </c>
      <c r="BB21" s="23">
        <v>0</v>
      </c>
      <c r="BC21" s="23">
        <v>0</v>
      </c>
      <c r="BD21" s="23">
        <v>0</v>
      </c>
      <c r="BE21" s="23">
        <v>0</v>
      </c>
      <c r="BF21" s="33">
        <v>2100</v>
      </c>
      <c r="BG21" s="23">
        <v>1347</v>
      </c>
      <c r="BH21" s="26">
        <v>45100</v>
      </c>
      <c r="BI21" s="23">
        <v>35276.180999999997</v>
      </c>
      <c r="BJ21" s="23">
        <v>23000</v>
      </c>
      <c r="BK21" s="23">
        <v>18869.510999999999</v>
      </c>
      <c r="BL21" s="26">
        <v>2000</v>
      </c>
      <c r="BM21" s="23">
        <v>3063.145</v>
      </c>
      <c r="BN21" s="23">
        <v>100</v>
      </c>
      <c r="BO21" s="23">
        <v>0</v>
      </c>
      <c r="BP21" s="23">
        <v>0</v>
      </c>
      <c r="BQ21" s="23">
        <v>0</v>
      </c>
      <c r="BR21" s="23">
        <v>720</v>
      </c>
      <c r="BS21" s="25">
        <v>720</v>
      </c>
      <c r="BT21" s="25">
        <v>0</v>
      </c>
      <c r="BU21" s="25">
        <f t="shared" ref="BU21:BU58" si="21">N21+Q21+T21+W21+Z21+AC21+AE21+AG21+AI21+AK21+AM21+AO21+AT21+AV21+AX21+AZ21+BB21+BD21+BF21+BH21+BL21+BN21+BP21+BR21</f>
        <v>371556.8</v>
      </c>
      <c r="BV21" s="25">
        <f t="shared" si="13"/>
        <v>386859.54200000002</v>
      </c>
      <c r="BW21" s="23">
        <v>10751.6</v>
      </c>
      <c r="BX21" s="23">
        <v>10662.241</v>
      </c>
      <c r="BY21" s="23">
        <v>9943.7000000000007</v>
      </c>
      <c r="BZ21" s="23">
        <v>9197.5949999999993</v>
      </c>
      <c r="CA21" s="23">
        <v>0</v>
      </c>
      <c r="CB21" s="23">
        <v>0</v>
      </c>
      <c r="CC21" s="56">
        <v>0</v>
      </c>
      <c r="CD21" s="23">
        <v>0</v>
      </c>
      <c r="CE21" s="23">
        <v>0</v>
      </c>
      <c r="CF21" s="23">
        <v>0</v>
      </c>
      <c r="CG21" s="23">
        <v>0</v>
      </c>
      <c r="CH21" s="25">
        <v>0</v>
      </c>
      <c r="CI21" s="25">
        <v>0</v>
      </c>
      <c r="CJ21" s="25">
        <f t="shared" si="14"/>
        <v>20695.300000000003</v>
      </c>
      <c r="CK21" s="25">
        <f t="shared" si="15"/>
        <v>19859.835999999999</v>
      </c>
      <c r="CL21" s="35"/>
      <c r="CM21" s="31"/>
      <c r="CN21" s="31"/>
      <c r="CO21" s="31"/>
      <c r="CP21" s="31"/>
      <c r="CQ21" s="31"/>
      <c r="CR21" s="35"/>
      <c r="CS21" s="31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</row>
    <row r="22" spans="1:210" ht="0.6" hidden="1" customHeight="1">
      <c r="A22" s="22">
        <v>4</v>
      </c>
      <c r="B22" s="55" t="s">
        <v>57</v>
      </c>
      <c r="C22" s="23">
        <v>995.9</v>
      </c>
      <c r="D22" s="34">
        <v>639</v>
      </c>
      <c r="E22" s="24">
        <f t="shared" si="16"/>
        <v>35284.5</v>
      </c>
      <c r="F22" s="25">
        <f t="shared" si="16"/>
        <v>26596.68</v>
      </c>
      <c r="G22" s="25">
        <f t="shared" si="1"/>
        <v>75.3778004506228</v>
      </c>
      <c r="H22" s="25">
        <f t="shared" si="20"/>
        <v>17559.599999999999</v>
      </c>
      <c r="I22" s="25">
        <f t="shared" si="17"/>
        <v>8871.7799999999988</v>
      </c>
      <c r="J22" s="25">
        <f t="shared" si="3"/>
        <v>50.523816032255851</v>
      </c>
      <c r="K22" s="25">
        <f t="shared" si="18"/>
        <v>6467.1</v>
      </c>
      <c r="L22" s="25">
        <f t="shared" si="18"/>
        <v>6794.9180000000006</v>
      </c>
      <c r="M22" s="23">
        <f t="shared" si="5"/>
        <v>105.06901083947983</v>
      </c>
      <c r="N22" s="26">
        <v>80</v>
      </c>
      <c r="O22" s="25">
        <v>1359.2010000000009</v>
      </c>
      <c r="P22" s="23">
        <f t="shared" si="6"/>
        <v>1699.0012500000014</v>
      </c>
      <c r="Q22" s="34">
        <v>8551.5</v>
      </c>
      <c r="R22" s="25">
        <v>1965.2619999999999</v>
      </c>
      <c r="S22" s="23">
        <f t="shared" si="7"/>
        <v>22.981488627726129</v>
      </c>
      <c r="T22" s="26">
        <v>6387.1</v>
      </c>
      <c r="U22" s="25">
        <v>5435.7169999999996</v>
      </c>
      <c r="V22" s="23">
        <f t="shared" si="8"/>
        <v>85.104617118880228</v>
      </c>
      <c r="W22" s="26">
        <v>35</v>
      </c>
      <c r="X22" s="25">
        <v>17.8</v>
      </c>
      <c r="Y22" s="23">
        <f t="shared" si="9"/>
        <v>50.857142857142854</v>
      </c>
      <c r="Z22" s="28">
        <v>0</v>
      </c>
      <c r="AA22" s="25">
        <v>0</v>
      </c>
      <c r="AB22" s="23" t="e">
        <f t="shared" si="10"/>
        <v>#DIV/0!</v>
      </c>
      <c r="AC22" s="27">
        <v>0</v>
      </c>
      <c r="AD22" s="23">
        <v>0</v>
      </c>
      <c r="AE22" s="23">
        <v>0</v>
      </c>
      <c r="AF22" s="23">
        <v>0</v>
      </c>
      <c r="AG22" s="23">
        <v>17724.900000000001</v>
      </c>
      <c r="AH22" s="23">
        <v>17724.900000000001</v>
      </c>
      <c r="AI22" s="27">
        <v>0</v>
      </c>
      <c r="AJ22" s="29">
        <v>0</v>
      </c>
      <c r="AK22" s="30"/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5">
        <f t="shared" si="19"/>
        <v>126</v>
      </c>
      <c r="AR22" s="25">
        <f t="shared" si="19"/>
        <v>93.8</v>
      </c>
      <c r="AS22" s="23">
        <f t="shared" si="12"/>
        <v>74.444444444444443</v>
      </c>
      <c r="AT22" s="26">
        <v>126</v>
      </c>
      <c r="AU22" s="25">
        <v>93.8</v>
      </c>
      <c r="AV22" s="23">
        <v>0</v>
      </c>
      <c r="AW22" s="25">
        <v>0</v>
      </c>
      <c r="AX22" s="23">
        <v>0</v>
      </c>
      <c r="AY22" s="23">
        <v>0</v>
      </c>
      <c r="AZ22" s="26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33">
        <v>2380</v>
      </c>
      <c r="BG22" s="23">
        <v>0</v>
      </c>
      <c r="BH22" s="26">
        <v>0</v>
      </c>
      <c r="BI22" s="23">
        <v>0</v>
      </c>
      <c r="BJ22" s="23">
        <v>0</v>
      </c>
      <c r="BK22" s="23">
        <v>0</v>
      </c>
      <c r="BL22" s="26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5">
        <v>0</v>
      </c>
      <c r="BT22" s="25">
        <v>0</v>
      </c>
      <c r="BU22" s="25">
        <f t="shared" si="21"/>
        <v>35284.5</v>
      </c>
      <c r="BV22" s="25">
        <f t="shared" si="13"/>
        <v>26596.68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56">
        <v>0</v>
      </c>
      <c r="CD22" s="23">
        <v>0</v>
      </c>
      <c r="CE22" s="23">
        <v>0</v>
      </c>
      <c r="CF22" s="23">
        <v>0</v>
      </c>
      <c r="CG22" s="23">
        <v>0</v>
      </c>
      <c r="CH22" s="25">
        <v>0</v>
      </c>
      <c r="CI22" s="25">
        <v>0</v>
      </c>
      <c r="CJ22" s="25">
        <f t="shared" si="14"/>
        <v>0</v>
      </c>
      <c r="CK22" s="25">
        <f t="shared" si="15"/>
        <v>0</v>
      </c>
      <c r="CL22" s="35"/>
      <c r="CM22" s="31"/>
      <c r="CN22" s="31"/>
      <c r="CO22" s="31"/>
      <c r="CP22" s="31"/>
      <c r="CQ22" s="31"/>
      <c r="CR22" s="35"/>
      <c r="CS22" s="31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</row>
    <row r="23" spans="1:210" ht="21" hidden="1" customHeight="1">
      <c r="A23" s="22">
        <v>5</v>
      </c>
      <c r="B23" s="55" t="s">
        <v>58</v>
      </c>
      <c r="C23" s="23">
        <v>6919.4</v>
      </c>
      <c r="D23" s="34">
        <v>357</v>
      </c>
      <c r="E23" s="24">
        <f t="shared" si="16"/>
        <v>59490.5</v>
      </c>
      <c r="F23" s="25">
        <f t="shared" si="16"/>
        <v>58835.898999999998</v>
      </c>
      <c r="G23" s="25">
        <f t="shared" si="1"/>
        <v>98.899654566695517</v>
      </c>
      <c r="H23" s="25">
        <f t="shared" si="20"/>
        <v>20884.099999999999</v>
      </c>
      <c r="I23" s="25">
        <f t="shared" si="17"/>
        <v>17015.825000000001</v>
      </c>
      <c r="J23" s="25">
        <f t="shared" si="3"/>
        <v>81.477415833097922</v>
      </c>
      <c r="K23" s="25">
        <f t="shared" si="18"/>
        <v>8611.6</v>
      </c>
      <c r="L23" s="25">
        <f t="shared" si="18"/>
        <v>12429.111000000003</v>
      </c>
      <c r="M23" s="23">
        <f t="shared" si="5"/>
        <v>144.32986901388827</v>
      </c>
      <c r="N23" s="26">
        <v>42.7</v>
      </c>
      <c r="O23" s="25">
        <v>2513.4200000000019</v>
      </c>
      <c r="P23" s="23">
        <f t="shared" si="6"/>
        <v>5886.229508196725</v>
      </c>
      <c r="Q23" s="34">
        <v>8210.5</v>
      </c>
      <c r="R23" s="25">
        <v>2049.0039999999999</v>
      </c>
      <c r="S23" s="23">
        <f t="shared" si="7"/>
        <v>24.955897935570306</v>
      </c>
      <c r="T23" s="26">
        <v>8568.9</v>
      </c>
      <c r="U23" s="25">
        <v>9915.6910000000007</v>
      </c>
      <c r="V23" s="23">
        <f t="shared" si="8"/>
        <v>115.71719824014752</v>
      </c>
      <c r="W23" s="26">
        <v>260</v>
      </c>
      <c r="X23" s="25">
        <v>77</v>
      </c>
      <c r="Y23" s="23">
        <f t="shared" si="9"/>
        <v>29.615384615384617</v>
      </c>
      <c r="Z23" s="28">
        <v>0</v>
      </c>
      <c r="AA23" s="25">
        <v>0</v>
      </c>
      <c r="AB23" s="23" t="e">
        <f t="shared" si="10"/>
        <v>#DIV/0!</v>
      </c>
      <c r="AC23" s="27">
        <v>0</v>
      </c>
      <c r="AD23" s="23">
        <v>0</v>
      </c>
      <c r="AE23" s="23">
        <v>0</v>
      </c>
      <c r="AF23" s="23">
        <v>0</v>
      </c>
      <c r="AG23" s="23">
        <v>38606.400000000001</v>
      </c>
      <c r="AH23" s="23">
        <v>38606.400000000001</v>
      </c>
      <c r="AI23" s="27">
        <v>0</v>
      </c>
      <c r="AJ23" s="29">
        <v>0</v>
      </c>
      <c r="AK23" s="30"/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5">
        <f t="shared" si="19"/>
        <v>752</v>
      </c>
      <c r="AR23" s="25">
        <f t="shared" si="19"/>
        <v>752</v>
      </c>
      <c r="AS23" s="23">
        <f t="shared" si="12"/>
        <v>100</v>
      </c>
      <c r="AT23" s="26">
        <v>392</v>
      </c>
      <c r="AU23" s="25">
        <v>392</v>
      </c>
      <c r="AV23" s="23">
        <v>0</v>
      </c>
      <c r="AW23" s="25">
        <v>0</v>
      </c>
      <c r="AX23" s="23">
        <v>0</v>
      </c>
      <c r="AY23" s="23">
        <v>0</v>
      </c>
      <c r="AZ23" s="26">
        <v>360</v>
      </c>
      <c r="BA23" s="25">
        <v>360</v>
      </c>
      <c r="BB23" s="23">
        <v>0</v>
      </c>
      <c r="BC23" s="23">
        <v>0</v>
      </c>
      <c r="BD23" s="23">
        <v>0</v>
      </c>
      <c r="BE23" s="23">
        <v>0</v>
      </c>
      <c r="BF23" s="33">
        <v>0</v>
      </c>
      <c r="BG23" s="23">
        <v>0</v>
      </c>
      <c r="BH23" s="26">
        <v>3000</v>
      </c>
      <c r="BI23" s="23">
        <v>1686</v>
      </c>
      <c r="BJ23" s="23">
        <v>500</v>
      </c>
      <c r="BK23" s="23">
        <v>32</v>
      </c>
      <c r="BL23" s="26">
        <v>0</v>
      </c>
      <c r="BM23" s="23">
        <v>0</v>
      </c>
      <c r="BN23" s="23">
        <v>50</v>
      </c>
      <c r="BO23" s="23">
        <v>0</v>
      </c>
      <c r="BP23" s="23">
        <v>0</v>
      </c>
      <c r="BQ23" s="23">
        <v>0</v>
      </c>
      <c r="BR23" s="23">
        <v>0</v>
      </c>
      <c r="BS23" s="25">
        <v>22.71</v>
      </c>
      <c r="BT23" s="25">
        <v>0</v>
      </c>
      <c r="BU23" s="25">
        <f t="shared" si="21"/>
        <v>59490.5</v>
      </c>
      <c r="BV23" s="25">
        <f t="shared" si="13"/>
        <v>55622.224999999999</v>
      </c>
      <c r="BW23" s="23">
        <v>0</v>
      </c>
      <c r="BX23" s="23">
        <v>0</v>
      </c>
      <c r="BY23" s="23">
        <v>0</v>
      </c>
      <c r="BZ23" s="23">
        <v>3213.674</v>
      </c>
      <c r="CA23" s="23">
        <v>0</v>
      </c>
      <c r="CB23" s="23">
        <v>0</v>
      </c>
      <c r="CC23" s="56">
        <v>0</v>
      </c>
      <c r="CD23" s="23">
        <v>0</v>
      </c>
      <c r="CE23" s="23">
        <v>0</v>
      </c>
      <c r="CF23" s="23">
        <v>0</v>
      </c>
      <c r="CG23" s="23">
        <v>0</v>
      </c>
      <c r="CH23" s="25">
        <v>0</v>
      </c>
      <c r="CI23" s="25">
        <v>0</v>
      </c>
      <c r="CJ23" s="25">
        <f t="shared" si="14"/>
        <v>0</v>
      </c>
      <c r="CK23" s="25">
        <f t="shared" si="15"/>
        <v>3213.674</v>
      </c>
      <c r="CL23" s="35"/>
      <c r="CM23" s="31"/>
      <c r="CN23" s="31"/>
      <c r="CO23" s="31"/>
      <c r="CP23" s="31"/>
      <c r="CQ23" s="31"/>
      <c r="CR23" s="35"/>
      <c r="CS23" s="31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</row>
    <row r="24" spans="1:210" ht="21" hidden="1" customHeight="1">
      <c r="A24" s="22">
        <v>6</v>
      </c>
      <c r="B24" s="55" t="s">
        <v>59</v>
      </c>
      <c r="C24" s="23">
        <v>26618.400000000001</v>
      </c>
      <c r="D24" s="34">
        <v>0</v>
      </c>
      <c r="E24" s="24">
        <f t="shared" si="16"/>
        <v>71416.7</v>
      </c>
      <c r="F24" s="25">
        <f t="shared" si="16"/>
        <v>67940.665099999984</v>
      </c>
      <c r="G24" s="25">
        <f t="shared" si="1"/>
        <v>95.132742201753913</v>
      </c>
      <c r="H24" s="25">
        <f t="shared" si="20"/>
        <v>15705.3</v>
      </c>
      <c r="I24" s="25">
        <f t="shared" si="17"/>
        <v>12229.2801</v>
      </c>
      <c r="J24" s="25">
        <f t="shared" si="3"/>
        <v>77.867217436152131</v>
      </c>
      <c r="K24" s="25">
        <f t="shared" si="18"/>
        <v>5426.8</v>
      </c>
      <c r="L24" s="25">
        <f t="shared" si="18"/>
        <v>7826.0342999999993</v>
      </c>
      <c r="M24" s="23">
        <f t="shared" si="5"/>
        <v>144.2108480135623</v>
      </c>
      <c r="N24" s="26">
        <v>136.6</v>
      </c>
      <c r="O24" s="25">
        <v>3456.7082999999993</v>
      </c>
      <c r="P24" s="23">
        <f t="shared" si="6"/>
        <v>2530.5331625183012</v>
      </c>
      <c r="Q24" s="34">
        <v>6700</v>
      </c>
      <c r="R24" s="25">
        <v>954.08780000000002</v>
      </c>
      <c r="S24" s="23">
        <f t="shared" si="7"/>
        <v>14.240116417910448</v>
      </c>
      <c r="T24" s="26">
        <v>5290.2</v>
      </c>
      <c r="U24" s="25">
        <v>4369.326</v>
      </c>
      <c r="V24" s="23">
        <f t="shared" si="8"/>
        <v>82.592832029034824</v>
      </c>
      <c r="W24" s="26">
        <v>326</v>
      </c>
      <c r="X24" s="25">
        <v>254.46600000000001</v>
      </c>
      <c r="Y24" s="23">
        <f t="shared" si="9"/>
        <v>78.057055214723931</v>
      </c>
      <c r="Z24" s="28">
        <v>0</v>
      </c>
      <c r="AA24" s="25">
        <v>0</v>
      </c>
      <c r="AB24" s="23">
        <f>AA24/AG24*100</f>
        <v>0</v>
      </c>
      <c r="AC24" s="27">
        <v>0</v>
      </c>
      <c r="AD24" s="23">
        <v>0</v>
      </c>
      <c r="AE24" s="23">
        <v>0</v>
      </c>
      <c r="AF24" s="23">
        <v>0</v>
      </c>
      <c r="AG24" s="23">
        <v>35037.699999999997</v>
      </c>
      <c r="AH24" s="23">
        <v>35037.699999999997</v>
      </c>
      <c r="AI24" s="27">
        <v>0</v>
      </c>
      <c r="AJ24" s="29">
        <v>0</v>
      </c>
      <c r="AK24" s="30"/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5">
        <f t="shared" si="19"/>
        <v>477.5</v>
      </c>
      <c r="AR24" s="25">
        <f t="shared" si="19"/>
        <v>477.18099999999998</v>
      </c>
      <c r="AS24" s="23">
        <f t="shared" si="12"/>
        <v>99.933193717277476</v>
      </c>
      <c r="AT24" s="26">
        <v>477.5</v>
      </c>
      <c r="AU24" s="25">
        <v>477.18099999999998</v>
      </c>
      <c r="AV24" s="23">
        <v>0</v>
      </c>
      <c r="AW24" s="25">
        <v>0</v>
      </c>
      <c r="AX24" s="23">
        <v>0</v>
      </c>
      <c r="AY24" s="23">
        <v>0</v>
      </c>
      <c r="AZ24" s="26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33">
        <v>0</v>
      </c>
      <c r="BG24" s="23">
        <v>0</v>
      </c>
      <c r="BH24" s="26">
        <v>2775</v>
      </c>
      <c r="BI24" s="23">
        <v>2430.2460000000001</v>
      </c>
      <c r="BJ24" s="23">
        <v>975</v>
      </c>
      <c r="BK24" s="23">
        <v>0</v>
      </c>
      <c r="BL24" s="26">
        <v>0</v>
      </c>
      <c r="BM24" s="23">
        <v>287.26499999999999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5">
        <v>0</v>
      </c>
      <c r="BT24" s="25">
        <v>0</v>
      </c>
      <c r="BU24" s="25">
        <f t="shared" si="21"/>
        <v>50743</v>
      </c>
      <c r="BV24" s="25">
        <f t="shared" si="13"/>
        <v>47266.980099999993</v>
      </c>
      <c r="BW24" s="23">
        <v>0</v>
      </c>
      <c r="BX24" s="23">
        <v>0</v>
      </c>
      <c r="BY24" s="23">
        <v>20673.7</v>
      </c>
      <c r="BZ24" s="23">
        <v>20673.685000000001</v>
      </c>
      <c r="CA24" s="23">
        <v>0</v>
      </c>
      <c r="CB24" s="23">
        <v>0</v>
      </c>
      <c r="CC24" s="56">
        <v>0</v>
      </c>
      <c r="CD24" s="23">
        <v>0</v>
      </c>
      <c r="CE24" s="23">
        <v>0</v>
      </c>
      <c r="CF24" s="23">
        <v>0</v>
      </c>
      <c r="CG24" s="23">
        <v>4120</v>
      </c>
      <c r="CH24" s="25">
        <v>4116.6000000000004</v>
      </c>
      <c r="CI24" s="25">
        <v>0</v>
      </c>
      <c r="CJ24" s="25">
        <f t="shared" si="14"/>
        <v>24793.7</v>
      </c>
      <c r="CK24" s="25">
        <f t="shared" si="15"/>
        <v>24790.285000000003</v>
      </c>
      <c r="CL24" s="35"/>
      <c r="CM24" s="31"/>
      <c r="CN24" s="31"/>
      <c r="CO24" s="31"/>
      <c r="CP24" s="31"/>
      <c r="CQ24" s="31"/>
      <c r="CR24" s="35"/>
      <c r="CS24" s="31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</row>
    <row r="25" spans="1:210" ht="0.6" hidden="1" customHeight="1">
      <c r="A25" s="22">
        <v>7</v>
      </c>
      <c r="B25" s="55"/>
      <c r="C25" s="23"/>
      <c r="D25" s="34"/>
      <c r="E25" s="24"/>
      <c r="F25" s="25"/>
      <c r="G25" s="25"/>
      <c r="H25" s="25"/>
      <c r="I25" s="25"/>
      <c r="J25" s="25"/>
      <c r="K25" s="25"/>
      <c r="L25" s="25"/>
      <c r="M25" s="23"/>
      <c r="N25" s="26"/>
      <c r="O25" s="25"/>
      <c r="P25" s="23"/>
      <c r="Q25" s="34"/>
      <c r="R25" s="25"/>
      <c r="S25" s="23"/>
      <c r="T25" s="26"/>
      <c r="U25" s="25"/>
      <c r="V25" s="23"/>
      <c r="W25" s="26"/>
      <c r="X25" s="25"/>
      <c r="Y25" s="23"/>
      <c r="Z25" s="28"/>
      <c r="AA25" s="25"/>
      <c r="AB25" s="23"/>
      <c r="AC25" s="27"/>
      <c r="AD25" s="23"/>
      <c r="AE25" s="23"/>
      <c r="AF25" s="23"/>
      <c r="AG25" s="23"/>
      <c r="AH25" s="23"/>
      <c r="AI25" s="27"/>
      <c r="AJ25" s="29"/>
      <c r="AK25" s="30"/>
      <c r="AL25" s="23"/>
      <c r="AM25" s="23"/>
      <c r="AN25" s="23"/>
      <c r="AO25" s="23"/>
      <c r="AP25" s="23"/>
      <c r="AQ25" s="25"/>
      <c r="AR25" s="25"/>
      <c r="AS25" s="23"/>
      <c r="AT25" s="26"/>
      <c r="AU25" s="25"/>
      <c r="AV25" s="23"/>
      <c r="AW25" s="25"/>
      <c r="AX25" s="23"/>
      <c r="AY25" s="23"/>
      <c r="AZ25" s="26"/>
      <c r="BA25" s="23"/>
      <c r="BB25" s="23"/>
      <c r="BC25" s="23"/>
      <c r="BD25" s="23"/>
      <c r="BE25" s="23"/>
      <c r="BF25" s="33"/>
      <c r="BG25" s="23"/>
      <c r="BH25" s="26"/>
      <c r="BI25" s="23"/>
      <c r="BJ25" s="23"/>
      <c r="BK25" s="23"/>
      <c r="BL25" s="26"/>
      <c r="BM25" s="23"/>
      <c r="BN25" s="23"/>
      <c r="BO25" s="23"/>
      <c r="BP25" s="23"/>
      <c r="BQ25" s="23"/>
      <c r="BR25" s="23"/>
      <c r="BS25" s="25"/>
      <c r="BT25" s="25"/>
      <c r="BU25" s="25"/>
      <c r="BV25" s="25"/>
      <c r="BW25" s="23"/>
      <c r="BX25" s="23"/>
      <c r="BY25" s="23"/>
      <c r="BZ25" s="23"/>
      <c r="CA25" s="23"/>
      <c r="CB25" s="23"/>
      <c r="CC25" s="56"/>
      <c r="CD25" s="23"/>
      <c r="CE25" s="23"/>
      <c r="CF25" s="23"/>
      <c r="CG25" s="23"/>
      <c r="CH25" s="25"/>
      <c r="CI25" s="25"/>
      <c r="CJ25" s="25"/>
      <c r="CK25" s="25"/>
      <c r="CL25" s="35"/>
      <c r="CM25" s="31"/>
      <c r="CN25" s="31"/>
      <c r="CO25" s="31"/>
      <c r="CP25" s="31"/>
      <c r="CQ25" s="31"/>
      <c r="CR25" s="35"/>
      <c r="CS25" s="31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</row>
    <row r="26" spans="1:210" ht="21" hidden="1" customHeight="1">
      <c r="A26" s="22">
        <v>7</v>
      </c>
      <c r="B26" s="55" t="s">
        <v>60</v>
      </c>
      <c r="C26" s="23">
        <v>18993.900000000001</v>
      </c>
      <c r="D26" s="34">
        <v>1008</v>
      </c>
      <c r="E26" s="24">
        <f t="shared" si="16"/>
        <v>87246.9</v>
      </c>
      <c r="F26" s="25">
        <f t="shared" si="16"/>
        <v>75809.369000000006</v>
      </c>
      <c r="G26" s="25">
        <f t="shared" si="1"/>
        <v>86.890616170889757</v>
      </c>
      <c r="H26" s="25">
        <f t="shared" si="20"/>
        <v>23874</v>
      </c>
      <c r="I26" s="25">
        <f t="shared" si="17"/>
        <v>21708.824000000001</v>
      </c>
      <c r="J26" s="25">
        <f t="shared" si="3"/>
        <v>90.930820139063414</v>
      </c>
      <c r="K26" s="25">
        <f t="shared" si="18"/>
        <v>7700</v>
      </c>
      <c r="L26" s="25">
        <f t="shared" si="18"/>
        <v>14934.047999999999</v>
      </c>
      <c r="M26" s="23">
        <f t="shared" si="5"/>
        <v>193.94867532467529</v>
      </c>
      <c r="N26" s="26">
        <v>700</v>
      </c>
      <c r="O26" s="25">
        <v>5054.6129999999985</v>
      </c>
      <c r="P26" s="23">
        <f t="shared" si="6"/>
        <v>722.08757142857121</v>
      </c>
      <c r="Q26" s="34">
        <v>8000</v>
      </c>
      <c r="R26" s="25">
        <v>189.23</v>
      </c>
      <c r="S26" s="23">
        <f t="shared" si="7"/>
        <v>2.3653749999999998</v>
      </c>
      <c r="T26" s="26">
        <v>7000</v>
      </c>
      <c r="U26" s="25">
        <v>9879.4349999999995</v>
      </c>
      <c r="V26" s="23">
        <f t="shared" si="8"/>
        <v>141.1347857142857</v>
      </c>
      <c r="W26" s="26">
        <v>174</v>
      </c>
      <c r="X26" s="25">
        <v>686.84100000000001</v>
      </c>
      <c r="Y26" s="23">
        <f t="shared" si="9"/>
        <v>394.73620689655172</v>
      </c>
      <c r="Z26" s="28">
        <v>0</v>
      </c>
      <c r="AA26" s="25">
        <v>0</v>
      </c>
      <c r="AB26" s="23" t="e">
        <f t="shared" ref="AB26:AB74" si="22">AA26/Z26*100</f>
        <v>#DIV/0!</v>
      </c>
      <c r="AC26" s="27">
        <v>0</v>
      </c>
      <c r="AD26" s="23">
        <v>0</v>
      </c>
      <c r="AE26" s="23">
        <v>0</v>
      </c>
      <c r="AF26" s="23">
        <v>0</v>
      </c>
      <c r="AG26" s="23">
        <v>47972.9</v>
      </c>
      <c r="AH26" s="23">
        <v>47972.9</v>
      </c>
      <c r="AI26" s="27">
        <v>0</v>
      </c>
      <c r="AJ26" s="29">
        <v>0</v>
      </c>
      <c r="AK26" s="30"/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5">
        <f t="shared" si="19"/>
        <v>3500</v>
      </c>
      <c r="AR26" s="25">
        <f t="shared" si="19"/>
        <v>3136.9549999999999</v>
      </c>
      <c r="AS26" s="23">
        <f t="shared" si="12"/>
        <v>89.627285714285705</v>
      </c>
      <c r="AT26" s="26">
        <v>3000</v>
      </c>
      <c r="AU26" s="25">
        <v>2567.7550000000001</v>
      </c>
      <c r="AV26" s="23">
        <v>0</v>
      </c>
      <c r="AW26" s="25">
        <v>0</v>
      </c>
      <c r="AX26" s="23">
        <v>0</v>
      </c>
      <c r="AY26" s="23">
        <v>0</v>
      </c>
      <c r="AZ26" s="26">
        <v>500</v>
      </c>
      <c r="BA26" s="23">
        <v>569.20000000000005</v>
      </c>
      <c r="BB26" s="23">
        <v>0</v>
      </c>
      <c r="BC26" s="23">
        <v>0</v>
      </c>
      <c r="BD26" s="23">
        <v>0</v>
      </c>
      <c r="BE26" s="23">
        <v>0</v>
      </c>
      <c r="BF26" s="33">
        <v>700</v>
      </c>
      <c r="BG26" s="23">
        <v>702.25</v>
      </c>
      <c r="BH26" s="26">
        <v>3800</v>
      </c>
      <c r="BI26" s="23">
        <v>2059.5</v>
      </c>
      <c r="BJ26" s="23">
        <v>700</v>
      </c>
      <c r="BK26" s="23">
        <v>277.7</v>
      </c>
      <c r="BL26" s="26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5">
        <v>0</v>
      </c>
      <c r="BT26" s="25">
        <v>0</v>
      </c>
      <c r="BU26" s="25">
        <f t="shared" si="21"/>
        <v>71846.899999999994</v>
      </c>
      <c r="BV26" s="25">
        <f t="shared" si="13"/>
        <v>69681.724000000002</v>
      </c>
      <c r="BW26" s="23">
        <v>0</v>
      </c>
      <c r="BX26" s="23">
        <v>0</v>
      </c>
      <c r="BY26" s="23">
        <v>15400</v>
      </c>
      <c r="BZ26" s="23">
        <v>6127.6450000000004</v>
      </c>
      <c r="CA26" s="23">
        <v>0</v>
      </c>
      <c r="CB26" s="23">
        <v>0</v>
      </c>
      <c r="CC26" s="56">
        <v>0</v>
      </c>
      <c r="CD26" s="23">
        <v>0</v>
      </c>
      <c r="CE26" s="23">
        <v>0</v>
      </c>
      <c r="CF26" s="23">
        <v>0</v>
      </c>
      <c r="CG26" s="23">
        <v>0</v>
      </c>
      <c r="CH26" s="25">
        <v>0</v>
      </c>
      <c r="CI26" s="25">
        <v>0</v>
      </c>
      <c r="CJ26" s="25">
        <f t="shared" si="14"/>
        <v>15400</v>
      </c>
      <c r="CK26" s="25">
        <f t="shared" si="15"/>
        <v>6127.6450000000004</v>
      </c>
      <c r="CL26" s="35"/>
      <c r="CM26" s="31"/>
      <c r="CN26" s="31"/>
      <c r="CO26" s="31"/>
      <c r="CP26" s="31"/>
      <c r="CQ26" s="31"/>
      <c r="CR26" s="35"/>
      <c r="CS26" s="31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</row>
    <row r="27" spans="1:210" ht="21" hidden="1" customHeight="1">
      <c r="A27" s="22">
        <v>8</v>
      </c>
      <c r="B27" s="55" t="s">
        <v>61</v>
      </c>
      <c r="C27" s="23">
        <v>10225.699999999999</v>
      </c>
      <c r="D27" s="34">
        <v>0</v>
      </c>
      <c r="E27" s="24">
        <f t="shared" si="16"/>
        <v>102354.6</v>
      </c>
      <c r="F27" s="25">
        <f t="shared" si="16"/>
        <v>95570.024000000019</v>
      </c>
      <c r="G27" s="25">
        <f t="shared" si="1"/>
        <v>93.371498691802827</v>
      </c>
      <c r="H27" s="25">
        <f t="shared" si="20"/>
        <v>23944.799999999999</v>
      </c>
      <c r="I27" s="25">
        <f t="shared" si="17"/>
        <v>21823.423999999999</v>
      </c>
      <c r="J27" s="25">
        <f t="shared" si="3"/>
        <v>91.14055661354449</v>
      </c>
      <c r="K27" s="25">
        <f t="shared" si="18"/>
        <v>10520</v>
      </c>
      <c r="L27" s="25">
        <f t="shared" si="18"/>
        <v>15520.06</v>
      </c>
      <c r="M27" s="23">
        <f t="shared" si="5"/>
        <v>147.52908745247149</v>
      </c>
      <c r="N27" s="26">
        <v>1020</v>
      </c>
      <c r="O27" s="25">
        <v>3036.4579999999983</v>
      </c>
      <c r="P27" s="23">
        <f t="shared" si="6"/>
        <v>297.69196078431355</v>
      </c>
      <c r="Q27" s="34">
        <v>7280</v>
      </c>
      <c r="R27" s="25">
        <v>2.1000000000000001E-2</v>
      </c>
      <c r="S27" s="23">
        <f t="shared" si="7"/>
        <v>2.8846153846153849E-4</v>
      </c>
      <c r="T27" s="26">
        <v>9500</v>
      </c>
      <c r="U27" s="25">
        <v>12483.602000000001</v>
      </c>
      <c r="V27" s="23">
        <f t="shared" si="8"/>
        <v>131.40633684210528</v>
      </c>
      <c r="W27" s="26">
        <v>120</v>
      </c>
      <c r="X27" s="25">
        <v>54.2</v>
      </c>
      <c r="Y27" s="23">
        <f t="shared" si="9"/>
        <v>45.166666666666671</v>
      </c>
      <c r="Z27" s="28">
        <v>0</v>
      </c>
      <c r="AA27" s="25">
        <v>0</v>
      </c>
      <c r="AB27" s="23" t="e">
        <f t="shared" si="22"/>
        <v>#DIV/0!</v>
      </c>
      <c r="AC27" s="27">
        <v>0</v>
      </c>
      <c r="AD27" s="23">
        <v>0</v>
      </c>
      <c r="AE27" s="23">
        <v>0</v>
      </c>
      <c r="AF27" s="23">
        <v>0</v>
      </c>
      <c r="AG27" s="23">
        <v>71893.8</v>
      </c>
      <c r="AH27" s="23">
        <v>71893.8</v>
      </c>
      <c r="AI27" s="27">
        <v>0</v>
      </c>
      <c r="AJ27" s="29">
        <v>0</v>
      </c>
      <c r="AK27" s="29">
        <v>3966</v>
      </c>
      <c r="AL27" s="23">
        <v>1852.8</v>
      </c>
      <c r="AM27" s="23">
        <v>0</v>
      </c>
      <c r="AN27" s="23">
        <v>0</v>
      </c>
      <c r="AO27" s="23">
        <v>0</v>
      </c>
      <c r="AP27" s="23">
        <v>0</v>
      </c>
      <c r="AQ27" s="25">
        <f t="shared" si="19"/>
        <v>2040</v>
      </c>
      <c r="AR27" s="25">
        <f t="shared" si="19"/>
        <v>1386</v>
      </c>
      <c r="AS27" s="23">
        <f t="shared" si="12"/>
        <v>67.941176470588232</v>
      </c>
      <c r="AT27" s="26">
        <v>1380</v>
      </c>
      <c r="AU27" s="25">
        <v>726</v>
      </c>
      <c r="AV27" s="23">
        <v>0</v>
      </c>
      <c r="AW27" s="25">
        <v>0</v>
      </c>
      <c r="AX27" s="23">
        <v>0</v>
      </c>
      <c r="AY27" s="23">
        <v>0</v>
      </c>
      <c r="AZ27" s="26">
        <v>660</v>
      </c>
      <c r="BA27" s="23">
        <v>660</v>
      </c>
      <c r="BB27" s="23">
        <v>0</v>
      </c>
      <c r="BC27" s="23">
        <v>0</v>
      </c>
      <c r="BD27" s="23">
        <v>0</v>
      </c>
      <c r="BE27" s="23">
        <v>0</v>
      </c>
      <c r="BF27" s="33">
        <v>0</v>
      </c>
      <c r="BG27" s="23">
        <v>0</v>
      </c>
      <c r="BH27" s="26">
        <v>3240</v>
      </c>
      <c r="BI27" s="23">
        <v>4047.346</v>
      </c>
      <c r="BJ27" s="23">
        <v>240</v>
      </c>
      <c r="BK27" s="23">
        <v>0</v>
      </c>
      <c r="BL27" s="26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744.8</v>
      </c>
      <c r="BS27" s="25">
        <v>815.79700000000003</v>
      </c>
      <c r="BT27" s="25">
        <v>0</v>
      </c>
      <c r="BU27" s="25">
        <f t="shared" si="21"/>
        <v>99804.6</v>
      </c>
      <c r="BV27" s="25">
        <f t="shared" si="13"/>
        <v>95570.024000000019</v>
      </c>
      <c r="BW27" s="23">
        <v>0</v>
      </c>
      <c r="BX27" s="23">
        <v>0</v>
      </c>
      <c r="BY27" s="23">
        <v>2550</v>
      </c>
      <c r="BZ27" s="23">
        <v>0</v>
      </c>
      <c r="CA27" s="23">
        <v>0</v>
      </c>
      <c r="CB27" s="23">
        <v>0</v>
      </c>
      <c r="CC27" s="56">
        <v>0</v>
      </c>
      <c r="CD27" s="23">
        <v>0</v>
      </c>
      <c r="CE27" s="23">
        <v>0</v>
      </c>
      <c r="CF27" s="23">
        <v>0</v>
      </c>
      <c r="CG27" s="23">
        <v>0</v>
      </c>
      <c r="CH27" s="25">
        <v>0</v>
      </c>
      <c r="CI27" s="25">
        <v>0</v>
      </c>
      <c r="CJ27" s="25">
        <f t="shared" si="14"/>
        <v>2550</v>
      </c>
      <c r="CK27" s="25">
        <f t="shared" si="15"/>
        <v>0</v>
      </c>
      <c r="CL27" s="35"/>
      <c r="CM27" s="31"/>
      <c r="CN27" s="31"/>
      <c r="CO27" s="31"/>
      <c r="CP27" s="31"/>
      <c r="CQ27" s="31"/>
      <c r="CR27" s="35"/>
      <c r="CS27" s="31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</row>
    <row r="28" spans="1:210" ht="21" hidden="1" customHeight="1">
      <c r="A28" s="22">
        <v>9</v>
      </c>
      <c r="B28" s="55" t="s">
        <v>62</v>
      </c>
      <c r="C28" s="23">
        <v>16055.599999999999</v>
      </c>
      <c r="D28" s="34">
        <v>0</v>
      </c>
      <c r="E28" s="24">
        <f t="shared" si="16"/>
        <v>39177.1</v>
      </c>
      <c r="F28" s="25">
        <f t="shared" si="16"/>
        <v>38289.667999999998</v>
      </c>
      <c r="G28" s="25">
        <f t="shared" si="1"/>
        <v>97.734819575721531</v>
      </c>
      <c r="H28" s="25">
        <f t="shared" si="20"/>
        <v>7737.5</v>
      </c>
      <c r="I28" s="25">
        <f t="shared" si="17"/>
        <v>6850.0680000000011</v>
      </c>
      <c r="J28" s="25">
        <f t="shared" si="3"/>
        <v>88.530765751211646</v>
      </c>
      <c r="K28" s="25">
        <f t="shared" si="18"/>
        <v>2294.5</v>
      </c>
      <c r="L28" s="25">
        <f t="shared" si="18"/>
        <v>5265.0680000000011</v>
      </c>
      <c r="M28" s="23">
        <f t="shared" si="5"/>
        <v>229.46471998256706</v>
      </c>
      <c r="N28" s="26">
        <v>50</v>
      </c>
      <c r="O28" s="25">
        <v>1890.6150000000007</v>
      </c>
      <c r="P28" s="23">
        <f t="shared" si="6"/>
        <v>3781.2300000000014</v>
      </c>
      <c r="Q28" s="34">
        <v>3463</v>
      </c>
      <c r="R28" s="25">
        <v>153</v>
      </c>
      <c r="S28" s="23">
        <f t="shared" si="7"/>
        <v>4.4181345654057171</v>
      </c>
      <c r="T28" s="26">
        <v>2244.5</v>
      </c>
      <c r="U28" s="25">
        <v>3374.453</v>
      </c>
      <c r="V28" s="23">
        <f t="shared" si="8"/>
        <v>150.34319447538428</v>
      </c>
      <c r="W28" s="26">
        <v>125</v>
      </c>
      <c r="X28" s="25">
        <v>80</v>
      </c>
      <c r="Y28" s="23">
        <f t="shared" si="9"/>
        <v>64</v>
      </c>
      <c r="Z28" s="28">
        <v>0</v>
      </c>
      <c r="AA28" s="25">
        <v>0</v>
      </c>
      <c r="AB28" s="23" t="e">
        <f t="shared" si="22"/>
        <v>#DIV/0!</v>
      </c>
      <c r="AC28" s="27">
        <v>0</v>
      </c>
      <c r="AD28" s="23">
        <v>0</v>
      </c>
      <c r="AE28" s="23">
        <v>0</v>
      </c>
      <c r="AF28" s="23">
        <v>0</v>
      </c>
      <c r="AG28" s="23">
        <v>31439.599999999999</v>
      </c>
      <c r="AH28" s="23">
        <v>31439.599999999999</v>
      </c>
      <c r="AI28" s="27">
        <v>0</v>
      </c>
      <c r="AJ28" s="29">
        <v>0</v>
      </c>
      <c r="AK28" s="30"/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5">
        <f t="shared" si="19"/>
        <v>800</v>
      </c>
      <c r="AR28" s="25">
        <f t="shared" si="19"/>
        <v>478.1</v>
      </c>
      <c r="AS28" s="23">
        <f t="shared" si="12"/>
        <v>59.76250000000001</v>
      </c>
      <c r="AT28" s="26">
        <v>800</v>
      </c>
      <c r="AU28" s="25">
        <v>478.1</v>
      </c>
      <c r="AV28" s="23">
        <v>0</v>
      </c>
      <c r="AW28" s="25">
        <v>0</v>
      </c>
      <c r="AX28" s="23">
        <v>0</v>
      </c>
      <c r="AY28" s="23">
        <v>0</v>
      </c>
      <c r="AZ28" s="26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33">
        <v>550</v>
      </c>
      <c r="BG28" s="23">
        <v>580</v>
      </c>
      <c r="BH28" s="26">
        <v>500</v>
      </c>
      <c r="BI28" s="23">
        <v>4.4000000000000004</v>
      </c>
      <c r="BJ28" s="23">
        <v>500</v>
      </c>
      <c r="BK28" s="23">
        <v>4.4000000000000004</v>
      </c>
      <c r="BL28" s="26">
        <v>0</v>
      </c>
      <c r="BM28" s="23">
        <v>0</v>
      </c>
      <c r="BN28" s="23">
        <v>5</v>
      </c>
      <c r="BO28" s="23">
        <v>0</v>
      </c>
      <c r="BP28" s="23">
        <v>0</v>
      </c>
      <c r="BQ28" s="23">
        <v>0</v>
      </c>
      <c r="BR28" s="23">
        <v>0</v>
      </c>
      <c r="BS28" s="25">
        <v>289.5</v>
      </c>
      <c r="BT28" s="25">
        <v>0</v>
      </c>
      <c r="BU28" s="25">
        <f t="shared" si="21"/>
        <v>39177.1</v>
      </c>
      <c r="BV28" s="25">
        <f t="shared" si="13"/>
        <v>38289.667999999998</v>
      </c>
      <c r="BW28" s="23">
        <v>0</v>
      </c>
      <c r="BX28" s="23">
        <v>0</v>
      </c>
      <c r="BY28" s="23">
        <v>0</v>
      </c>
      <c r="BZ28" s="23">
        <v>0</v>
      </c>
      <c r="CA28" s="23">
        <v>0</v>
      </c>
      <c r="CB28" s="23">
        <v>0</v>
      </c>
      <c r="CC28" s="56">
        <v>0</v>
      </c>
      <c r="CD28" s="23">
        <v>0</v>
      </c>
      <c r="CE28" s="23">
        <v>0</v>
      </c>
      <c r="CF28" s="23">
        <v>0</v>
      </c>
      <c r="CG28" s="23">
        <v>4138.1000000000004</v>
      </c>
      <c r="CH28" s="25">
        <v>0</v>
      </c>
      <c r="CI28" s="25">
        <v>0</v>
      </c>
      <c r="CJ28" s="25">
        <f t="shared" si="14"/>
        <v>4138.1000000000004</v>
      </c>
      <c r="CK28" s="25">
        <f t="shared" si="15"/>
        <v>0</v>
      </c>
      <c r="CL28" s="35"/>
      <c r="CM28" s="31"/>
      <c r="CN28" s="31"/>
      <c r="CO28" s="31"/>
      <c r="CP28" s="31"/>
      <c r="CQ28" s="31"/>
      <c r="CR28" s="35"/>
      <c r="CS28" s="31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</row>
    <row r="29" spans="1:210" ht="21" hidden="1" customHeight="1">
      <c r="A29" s="22">
        <v>10</v>
      </c>
      <c r="B29" s="55" t="s">
        <v>63</v>
      </c>
      <c r="C29" s="23">
        <v>8633</v>
      </c>
      <c r="D29" s="34">
        <v>0</v>
      </c>
      <c r="E29" s="24">
        <f t="shared" si="16"/>
        <v>80380.099999999991</v>
      </c>
      <c r="F29" s="25">
        <f t="shared" si="16"/>
        <v>84378.084800000011</v>
      </c>
      <c r="G29" s="25">
        <f t="shared" si="1"/>
        <v>104.97384899993907</v>
      </c>
      <c r="H29" s="25">
        <f t="shared" si="20"/>
        <v>15240.800000000001</v>
      </c>
      <c r="I29" s="25">
        <f t="shared" si="17"/>
        <v>19494.984799999998</v>
      </c>
      <c r="J29" s="25">
        <f t="shared" si="3"/>
        <v>127.9131331688625</v>
      </c>
      <c r="K29" s="25">
        <f t="shared" si="18"/>
        <v>7980</v>
      </c>
      <c r="L29" s="25">
        <f t="shared" si="18"/>
        <v>12392.18</v>
      </c>
      <c r="M29" s="23">
        <f t="shared" si="5"/>
        <v>155.2904761904762</v>
      </c>
      <c r="N29" s="26">
        <v>180</v>
      </c>
      <c r="O29" s="25">
        <v>1610.9199999999996</v>
      </c>
      <c r="P29" s="23">
        <f t="shared" si="6"/>
        <v>894.95555555555541</v>
      </c>
      <c r="Q29" s="34">
        <v>4300</v>
      </c>
      <c r="R29" s="25">
        <v>2634.4748</v>
      </c>
      <c r="S29" s="23">
        <f t="shared" si="7"/>
        <v>61.266855813953491</v>
      </c>
      <c r="T29" s="26">
        <v>7800</v>
      </c>
      <c r="U29" s="25">
        <v>10781.26</v>
      </c>
      <c r="V29" s="23">
        <f t="shared" si="8"/>
        <v>138.22128205128206</v>
      </c>
      <c r="W29" s="26">
        <v>220</v>
      </c>
      <c r="X29" s="25">
        <v>101</v>
      </c>
      <c r="Y29" s="23">
        <f t="shared" si="9"/>
        <v>45.909090909090914</v>
      </c>
      <c r="Z29" s="28">
        <v>0</v>
      </c>
      <c r="AA29" s="25">
        <v>0</v>
      </c>
      <c r="AB29" s="23" t="e">
        <f t="shared" si="22"/>
        <v>#DIV/0!</v>
      </c>
      <c r="AC29" s="27">
        <v>0</v>
      </c>
      <c r="AD29" s="23">
        <v>0</v>
      </c>
      <c r="AE29" s="23">
        <v>0</v>
      </c>
      <c r="AF29" s="23">
        <v>0</v>
      </c>
      <c r="AG29" s="23">
        <v>59570.2</v>
      </c>
      <c r="AH29" s="23">
        <v>59570.2</v>
      </c>
      <c r="AI29" s="27">
        <v>0</v>
      </c>
      <c r="AJ29" s="29">
        <v>0</v>
      </c>
      <c r="AK29" s="30">
        <v>762.9</v>
      </c>
      <c r="AL29" s="23">
        <v>762.9</v>
      </c>
      <c r="AM29" s="23">
        <v>0</v>
      </c>
      <c r="AN29" s="23">
        <v>0</v>
      </c>
      <c r="AO29" s="23">
        <v>0</v>
      </c>
      <c r="AP29" s="23">
        <v>0</v>
      </c>
      <c r="AQ29" s="25">
        <f t="shared" si="19"/>
        <v>1190.8</v>
      </c>
      <c r="AR29" s="25">
        <f t="shared" si="19"/>
        <v>1639.57</v>
      </c>
      <c r="AS29" s="23">
        <f t="shared" si="12"/>
        <v>137.68642929123277</v>
      </c>
      <c r="AT29" s="26">
        <v>69.2</v>
      </c>
      <c r="AU29" s="25">
        <v>141</v>
      </c>
      <c r="AV29" s="23">
        <v>0</v>
      </c>
      <c r="AW29" s="25">
        <v>0</v>
      </c>
      <c r="AX29" s="23">
        <v>1121.5999999999999</v>
      </c>
      <c r="AY29" s="23">
        <v>1498.57</v>
      </c>
      <c r="AZ29" s="26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33">
        <v>620</v>
      </c>
      <c r="BG29" s="23">
        <v>722.1</v>
      </c>
      <c r="BH29" s="26">
        <v>930</v>
      </c>
      <c r="BI29" s="23">
        <v>1770.2</v>
      </c>
      <c r="BJ29" s="23">
        <v>300</v>
      </c>
      <c r="BK29" s="23">
        <v>0</v>
      </c>
      <c r="BL29" s="26">
        <v>0</v>
      </c>
      <c r="BM29" s="23">
        <v>0</v>
      </c>
      <c r="BN29" s="23">
        <v>0</v>
      </c>
      <c r="BO29" s="23">
        <v>235.46</v>
      </c>
      <c r="BP29" s="23">
        <v>0</v>
      </c>
      <c r="BQ29" s="23">
        <v>0</v>
      </c>
      <c r="BR29" s="23">
        <v>0</v>
      </c>
      <c r="BS29" s="25">
        <v>0</v>
      </c>
      <c r="BT29" s="25">
        <v>0</v>
      </c>
      <c r="BU29" s="25">
        <f t="shared" si="21"/>
        <v>75573.899999999994</v>
      </c>
      <c r="BV29" s="25">
        <f t="shared" si="13"/>
        <v>79828.084800000011</v>
      </c>
      <c r="BW29" s="23">
        <v>0</v>
      </c>
      <c r="BX29" s="23">
        <v>0</v>
      </c>
      <c r="BY29" s="23">
        <v>4806.2</v>
      </c>
      <c r="BZ29" s="23">
        <v>4550</v>
      </c>
      <c r="CA29" s="23">
        <v>0</v>
      </c>
      <c r="CB29" s="23">
        <v>0</v>
      </c>
      <c r="CC29" s="56">
        <v>0</v>
      </c>
      <c r="CD29" s="23">
        <v>0</v>
      </c>
      <c r="CE29" s="23">
        <v>0</v>
      </c>
      <c r="CF29" s="23">
        <v>0</v>
      </c>
      <c r="CG29" s="23">
        <v>6291</v>
      </c>
      <c r="CH29" s="25">
        <v>3376.9</v>
      </c>
      <c r="CI29" s="25">
        <v>0</v>
      </c>
      <c r="CJ29" s="25">
        <f t="shared" si="14"/>
        <v>11097.2</v>
      </c>
      <c r="CK29" s="25">
        <f t="shared" si="15"/>
        <v>7926.9</v>
      </c>
      <c r="CL29" s="35"/>
      <c r="CM29" s="31"/>
      <c r="CN29" s="31"/>
      <c r="CO29" s="31"/>
      <c r="CP29" s="31"/>
      <c r="CQ29" s="31"/>
      <c r="CR29" s="35"/>
      <c r="CS29" s="31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</row>
    <row r="30" spans="1:210" ht="21" hidden="1" customHeight="1">
      <c r="A30" s="22">
        <v>11</v>
      </c>
      <c r="B30" s="55" t="s">
        <v>64</v>
      </c>
      <c r="C30" s="23">
        <v>622.6</v>
      </c>
      <c r="D30" s="34">
        <v>0</v>
      </c>
      <c r="E30" s="24">
        <f t="shared" si="16"/>
        <v>113330</v>
      </c>
      <c r="F30" s="25">
        <f t="shared" si="16"/>
        <v>103070.9706</v>
      </c>
      <c r="G30" s="25">
        <f t="shared" si="1"/>
        <v>90.947648989676168</v>
      </c>
      <c r="H30" s="25">
        <f t="shared" si="20"/>
        <v>37033.1</v>
      </c>
      <c r="I30" s="25">
        <f t="shared" si="17"/>
        <v>27454.070599999999</v>
      </c>
      <c r="J30" s="25">
        <f t="shared" si="3"/>
        <v>74.133871050492672</v>
      </c>
      <c r="K30" s="25">
        <f t="shared" si="18"/>
        <v>18106.2</v>
      </c>
      <c r="L30" s="25">
        <f t="shared" si="18"/>
        <v>19813.4058</v>
      </c>
      <c r="M30" s="23">
        <f t="shared" si="5"/>
        <v>109.42884647247904</v>
      </c>
      <c r="N30" s="26">
        <v>1224.4000000000001</v>
      </c>
      <c r="O30" s="25">
        <v>3244.5527999999995</v>
      </c>
      <c r="P30" s="23">
        <f t="shared" si="6"/>
        <v>264.9912446912773</v>
      </c>
      <c r="Q30" s="34">
        <v>15363.9</v>
      </c>
      <c r="R30" s="25">
        <v>6680.3188</v>
      </c>
      <c r="S30" s="23">
        <f t="shared" si="7"/>
        <v>43.480618853285954</v>
      </c>
      <c r="T30" s="26">
        <v>16881.8</v>
      </c>
      <c r="U30" s="25">
        <v>16568.852999999999</v>
      </c>
      <c r="V30" s="23">
        <f t="shared" si="8"/>
        <v>98.14624625336161</v>
      </c>
      <c r="W30" s="26">
        <v>320</v>
      </c>
      <c r="X30" s="25">
        <v>27.5</v>
      </c>
      <c r="Y30" s="23">
        <f t="shared" si="9"/>
        <v>8.59375</v>
      </c>
      <c r="Z30" s="28">
        <v>0</v>
      </c>
      <c r="AA30" s="25">
        <v>0</v>
      </c>
      <c r="AB30" s="23" t="e">
        <f t="shared" si="22"/>
        <v>#DIV/0!</v>
      </c>
      <c r="AC30" s="27">
        <v>0</v>
      </c>
      <c r="AD30" s="23">
        <v>0</v>
      </c>
      <c r="AE30" s="23">
        <v>0</v>
      </c>
      <c r="AF30" s="23">
        <v>0</v>
      </c>
      <c r="AG30" s="23">
        <v>74136.899999999994</v>
      </c>
      <c r="AH30" s="23">
        <v>74136.899999999994</v>
      </c>
      <c r="AI30" s="27">
        <v>0</v>
      </c>
      <c r="AJ30" s="29">
        <v>0</v>
      </c>
      <c r="AK30" s="30"/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5">
        <f t="shared" si="19"/>
        <v>793</v>
      </c>
      <c r="AR30" s="25">
        <f t="shared" si="19"/>
        <v>425.846</v>
      </c>
      <c r="AS30" s="23">
        <f t="shared" si="12"/>
        <v>53.70063051702396</v>
      </c>
      <c r="AT30" s="26">
        <v>793</v>
      </c>
      <c r="AU30" s="25">
        <v>425.846</v>
      </c>
      <c r="AV30" s="23">
        <v>0</v>
      </c>
      <c r="AW30" s="25">
        <v>0</v>
      </c>
      <c r="AX30" s="23">
        <v>0</v>
      </c>
      <c r="AY30" s="23">
        <v>0</v>
      </c>
      <c r="AZ30" s="26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33">
        <v>600</v>
      </c>
      <c r="BG30" s="23">
        <v>0</v>
      </c>
      <c r="BH30" s="26">
        <v>1850</v>
      </c>
      <c r="BI30" s="23">
        <v>507</v>
      </c>
      <c r="BJ30" s="23">
        <v>600</v>
      </c>
      <c r="BK30" s="23">
        <v>12</v>
      </c>
      <c r="BL30" s="26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5">
        <v>0</v>
      </c>
      <c r="BT30" s="25">
        <v>0</v>
      </c>
      <c r="BU30" s="25">
        <f t="shared" si="21"/>
        <v>111170</v>
      </c>
      <c r="BV30" s="25">
        <f t="shared" si="13"/>
        <v>101590.9706</v>
      </c>
      <c r="BW30" s="23">
        <v>0</v>
      </c>
      <c r="BX30" s="23">
        <v>0</v>
      </c>
      <c r="BY30" s="23">
        <v>2160</v>
      </c>
      <c r="BZ30" s="23">
        <v>1480</v>
      </c>
      <c r="CA30" s="23">
        <v>0</v>
      </c>
      <c r="CB30" s="23">
        <v>0</v>
      </c>
      <c r="CC30" s="56">
        <v>0</v>
      </c>
      <c r="CD30" s="23">
        <v>0</v>
      </c>
      <c r="CE30" s="23">
        <v>0</v>
      </c>
      <c r="CF30" s="23">
        <v>0</v>
      </c>
      <c r="CG30" s="23">
        <v>18000</v>
      </c>
      <c r="CH30" s="25">
        <v>15526.510899999999</v>
      </c>
      <c r="CI30" s="25">
        <v>0</v>
      </c>
      <c r="CJ30" s="25">
        <f t="shared" si="14"/>
        <v>20160</v>
      </c>
      <c r="CK30" s="25">
        <f t="shared" si="15"/>
        <v>17006.510900000001</v>
      </c>
      <c r="CL30" s="35"/>
      <c r="CM30" s="31"/>
      <c r="CN30" s="31"/>
      <c r="CO30" s="31"/>
      <c r="CP30" s="31"/>
      <c r="CQ30" s="31"/>
      <c r="CR30" s="35"/>
      <c r="CS30" s="31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</row>
    <row r="31" spans="1:210" ht="21" hidden="1" customHeight="1">
      <c r="A31" s="22">
        <v>12</v>
      </c>
      <c r="B31" s="55" t="s">
        <v>65</v>
      </c>
      <c r="C31" s="23">
        <v>420.1</v>
      </c>
      <c r="D31" s="34">
        <v>1644.2</v>
      </c>
      <c r="E31" s="24">
        <f t="shared" si="16"/>
        <v>20785.699999999997</v>
      </c>
      <c r="F31" s="25">
        <f t="shared" si="16"/>
        <v>18066.101000000002</v>
      </c>
      <c r="G31" s="25">
        <f t="shared" si="1"/>
        <v>86.916009564267753</v>
      </c>
      <c r="H31" s="25">
        <f t="shared" si="20"/>
        <v>12448.099999999999</v>
      </c>
      <c r="I31" s="25">
        <f t="shared" si="17"/>
        <v>5728.5010000000002</v>
      </c>
      <c r="J31" s="25">
        <f t="shared" si="3"/>
        <v>46.019079216908608</v>
      </c>
      <c r="K31" s="25">
        <f t="shared" si="18"/>
        <v>2869.4</v>
      </c>
      <c r="L31" s="25">
        <f t="shared" si="18"/>
        <v>4382.942</v>
      </c>
      <c r="M31" s="23">
        <f t="shared" si="5"/>
        <v>152.74768244232243</v>
      </c>
      <c r="N31" s="26">
        <v>19.399999999999999</v>
      </c>
      <c r="O31" s="25">
        <v>1605.3789999999999</v>
      </c>
      <c r="P31" s="23">
        <f t="shared" si="6"/>
        <v>8275.149484536083</v>
      </c>
      <c r="Q31" s="34">
        <v>8128.7</v>
      </c>
      <c r="R31" s="25">
        <v>438.92</v>
      </c>
      <c r="S31" s="23">
        <f t="shared" si="7"/>
        <v>5.3996333977142719</v>
      </c>
      <c r="T31" s="26">
        <v>2850</v>
      </c>
      <c r="U31" s="25">
        <v>2777.5630000000001</v>
      </c>
      <c r="V31" s="23">
        <f t="shared" si="8"/>
        <v>97.458350877192984</v>
      </c>
      <c r="W31" s="26">
        <v>0</v>
      </c>
      <c r="X31" s="25">
        <v>5</v>
      </c>
      <c r="Y31" s="23" t="e">
        <f t="shared" si="9"/>
        <v>#DIV/0!</v>
      </c>
      <c r="Z31" s="28">
        <v>0</v>
      </c>
      <c r="AA31" s="25">
        <v>0</v>
      </c>
      <c r="AB31" s="23" t="e">
        <f t="shared" si="22"/>
        <v>#DIV/0!</v>
      </c>
      <c r="AC31" s="27">
        <v>0</v>
      </c>
      <c r="AD31" s="23">
        <v>0</v>
      </c>
      <c r="AE31" s="23">
        <v>0</v>
      </c>
      <c r="AF31" s="23">
        <v>0</v>
      </c>
      <c r="AG31" s="23">
        <v>7837.6</v>
      </c>
      <c r="AH31" s="23">
        <v>7837.6</v>
      </c>
      <c r="AI31" s="27">
        <v>0</v>
      </c>
      <c r="AJ31" s="29">
        <v>0</v>
      </c>
      <c r="AK31" s="30"/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5">
        <f t="shared" si="19"/>
        <v>350</v>
      </c>
      <c r="AR31" s="25">
        <f t="shared" si="19"/>
        <v>122.92400000000001</v>
      </c>
      <c r="AS31" s="23">
        <f t="shared" si="12"/>
        <v>35.121142857142857</v>
      </c>
      <c r="AT31" s="26">
        <v>350</v>
      </c>
      <c r="AU31" s="25">
        <v>122.92400000000001</v>
      </c>
      <c r="AV31" s="23">
        <v>0</v>
      </c>
      <c r="AW31" s="25">
        <v>0</v>
      </c>
      <c r="AX31" s="23">
        <v>0</v>
      </c>
      <c r="AY31" s="23">
        <v>0</v>
      </c>
      <c r="AZ31" s="26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33">
        <v>1100</v>
      </c>
      <c r="BG31" s="23">
        <v>0</v>
      </c>
      <c r="BH31" s="26">
        <v>0</v>
      </c>
      <c r="BI31" s="23">
        <v>778.71500000000003</v>
      </c>
      <c r="BJ31" s="23">
        <v>0</v>
      </c>
      <c r="BK31" s="23">
        <v>0</v>
      </c>
      <c r="BL31" s="26">
        <v>0</v>
      </c>
      <c r="BM31" s="23">
        <v>0</v>
      </c>
      <c r="BN31" s="23">
        <v>0</v>
      </c>
      <c r="BO31" s="23">
        <v>0</v>
      </c>
      <c r="BP31" s="23">
        <v>500</v>
      </c>
      <c r="BQ31" s="23">
        <v>4500</v>
      </c>
      <c r="BR31" s="23">
        <v>0</v>
      </c>
      <c r="BS31" s="25">
        <v>0</v>
      </c>
      <c r="BT31" s="25">
        <v>0</v>
      </c>
      <c r="BU31" s="25">
        <f t="shared" si="21"/>
        <v>20785.699999999997</v>
      </c>
      <c r="BV31" s="25">
        <f t="shared" si="13"/>
        <v>18066.101000000002</v>
      </c>
      <c r="BW31" s="23">
        <v>0</v>
      </c>
      <c r="BX31" s="23">
        <v>0</v>
      </c>
      <c r="BY31" s="23">
        <v>0</v>
      </c>
      <c r="BZ31" s="23">
        <v>0</v>
      </c>
      <c r="CA31" s="23">
        <v>0</v>
      </c>
      <c r="CB31" s="23">
        <v>0</v>
      </c>
      <c r="CC31" s="56">
        <v>0</v>
      </c>
      <c r="CD31" s="23">
        <v>0</v>
      </c>
      <c r="CE31" s="23">
        <v>0</v>
      </c>
      <c r="CF31" s="23">
        <v>0</v>
      </c>
      <c r="CG31" s="23">
        <v>0</v>
      </c>
      <c r="CH31" s="25">
        <v>0</v>
      </c>
      <c r="CI31" s="25">
        <v>0</v>
      </c>
      <c r="CJ31" s="25">
        <f t="shared" si="14"/>
        <v>0</v>
      </c>
      <c r="CK31" s="25">
        <f t="shared" si="15"/>
        <v>0</v>
      </c>
      <c r="CL31" s="35"/>
      <c r="CM31" s="31"/>
      <c r="CN31" s="31"/>
      <c r="CO31" s="31"/>
      <c r="CP31" s="31"/>
      <c r="CQ31" s="31"/>
      <c r="CR31" s="35"/>
      <c r="CS31" s="31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</row>
    <row r="32" spans="1:210" ht="21" hidden="1" customHeight="1">
      <c r="A32" s="22">
        <v>13</v>
      </c>
      <c r="B32" s="55" t="s">
        <v>66</v>
      </c>
      <c r="C32" s="23">
        <v>11625.1</v>
      </c>
      <c r="D32" s="34">
        <v>1279.4000000000001</v>
      </c>
      <c r="E32" s="24">
        <f t="shared" si="16"/>
        <v>80591.300000000017</v>
      </c>
      <c r="F32" s="25">
        <f t="shared" si="16"/>
        <v>63272.288</v>
      </c>
      <c r="G32" s="25">
        <f t="shared" si="1"/>
        <v>78.510072427172645</v>
      </c>
      <c r="H32" s="25">
        <f t="shared" si="20"/>
        <v>31292.6</v>
      </c>
      <c r="I32" s="25">
        <f t="shared" si="17"/>
        <v>23313.187999999998</v>
      </c>
      <c r="J32" s="25">
        <f t="shared" si="3"/>
        <v>74.500642324383406</v>
      </c>
      <c r="K32" s="25">
        <f t="shared" si="18"/>
        <v>10722.800000000001</v>
      </c>
      <c r="L32" s="25">
        <f t="shared" si="18"/>
        <v>13974.725999999995</v>
      </c>
      <c r="M32" s="23">
        <f t="shared" si="5"/>
        <v>130.32720931100079</v>
      </c>
      <c r="N32" s="26">
        <v>151.19999999999999</v>
      </c>
      <c r="O32" s="25">
        <v>2587.6749999999965</v>
      </c>
      <c r="P32" s="23">
        <f t="shared" si="6"/>
        <v>1711.4252645502625</v>
      </c>
      <c r="Q32" s="34">
        <v>14962.4</v>
      </c>
      <c r="R32" s="25">
        <v>6654.85</v>
      </c>
      <c r="S32" s="23">
        <f t="shared" si="7"/>
        <v>44.477156071218523</v>
      </c>
      <c r="T32" s="26">
        <v>10571.6</v>
      </c>
      <c r="U32" s="25">
        <v>11387.050999999999</v>
      </c>
      <c r="V32" s="23">
        <f t="shared" si="8"/>
        <v>107.7136005902607</v>
      </c>
      <c r="W32" s="26">
        <v>148.80000000000001</v>
      </c>
      <c r="X32" s="25">
        <v>71.7</v>
      </c>
      <c r="Y32" s="23">
        <f t="shared" si="9"/>
        <v>48.185483870967737</v>
      </c>
      <c r="Z32" s="28">
        <v>0</v>
      </c>
      <c r="AA32" s="25">
        <v>0</v>
      </c>
      <c r="AB32" s="23" t="e">
        <f t="shared" si="22"/>
        <v>#DIV/0!</v>
      </c>
      <c r="AC32" s="27">
        <v>0</v>
      </c>
      <c r="AD32" s="23">
        <v>0</v>
      </c>
      <c r="AE32" s="23">
        <v>0</v>
      </c>
      <c r="AF32" s="23">
        <v>0</v>
      </c>
      <c r="AG32" s="23">
        <v>39959.1</v>
      </c>
      <c r="AH32" s="23">
        <v>39959.1</v>
      </c>
      <c r="AI32" s="27">
        <v>0</v>
      </c>
      <c r="AJ32" s="29">
        <v>0</v>
      </c>
      <c r="AK32" s="30"/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5">
        <f t="shared" si="19"/>
        <v>3398.6</v>
      </c>
      <c r="AR32" s="25">
        <f t="shared" si="19"/>
        <v>2459.6120000000001</v>
      </c>
      <c r="AS32" s="23">
        <f t="shared" si="12"/>
        <v>72.371329370917437</v>
      </c>
      <c r="AT32" s="26">
        <v>2489</v>
      </c>
      <c r="AU32" s="25">
        <v>2459.6120000000001</v>
      </c>
      <c r="AV32" s="23">
        <v>0</v>
      </c>
      <c r="AW32" s="25">
        <v>0</v>
      </c>
      <c r="AX32" s="23">
        <v>0</v>
      </c>
      <c r="AY32" s="23">
        <v>0</v>
      </c>
      <c r="AZ32" s="26">
        <v>909.6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33">
        <v>500</v>
      </c>
      <c r="BG32" s="23">
        <v>44.2</v>
      </c>
      <c r="BH32" s="26">
        <v>1560</v>
      </c>
      <c r="BI32" s="23">
        <v>108.1</v>
      </c>
      <c r="BJ32" s="23">
        <v>1560</v>
      </c>
      <c r="BK32" s="23">
        <v>0</v>
      </c>
      <c r="BL32" s="26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5">
        <v>0</v>
      </c>
      <c r="BT32" s="25">
        <v>0</v>
      </c>
      <c r="BU32" s="25">
        <f t="shared" si="21"/>
        <v>71251.700000000012</v>
      </c>
      <c r="BV32" s="25">
        <f t="shared" si="13"/>
        <v>63272.287999999993</v>
      </c>
      <c r="BW32" s="23">
        <v>0</v>
      </c>
      <c r="BX32" s="23">
        <v>0</v>
      </c>
      <c r="BY32" s="23">
        <v>9339.6</v>
      </c>
      <c r="BZ32" s="23">
        <v>0</v>
      </c>
      <c r="CA32" s="23">
        <v>0</v>
      </c>
      <c r="CB32" s="23">
        <v>0</v>
      </c>
      <c r="CC32" s="56">
        <v>0</v>
      </c>
      <c r="CD32" s="23">
        <v>0</v>
      </c>
      <c r="CE32" s="23">
        <v>0</v>
      </c>
      <c r="CF32" s="23">
        <v>0</v>
      </c>
      <c r="CG32" s="23">
        <v>2900</v>
      </c>
      <c r="CH32" s="25">
        <v>2900</v>
      </c>
      <c r="CI32" s="25">
        <v>0</v>
      </c>
      <c r="CJ32" s="25">
        <f t="shared" si="14"/>
        <v>12239.6</v>
      </c>
      <c r="CK32" s="25">
        <f t="shared" si="15"/>
        <v>2900</v>
      </c>
      <c r="CL32" s="35"/>
      <c r="CM32" s="31"/>
      <c r="CN32" s="31"/>
      <c r="CO32" s="31"/>
      <c r="CP32" s="31"/>
      <c r="CQ32" s="31"/>
      <c r="CR32" s="35"/>
      <c r="CS32" s="31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</row>
    <row r="33" spans="1:210" ht="21" hidden="1" customHeight="1">
      <c r="A33" s="22">
        <v>14</v>
      </c>
      <c r="B33" s="55" t="s">
        <v>67</v>
      </c>
      <c r="C33" s="23">
        <v>0</v>
      </c>
      <c r="D33" s="33">
        <v>0</v>
      </c>
      <c r="E33" s="24">
        <f t="shared" si="16"/>
        <v>53576</v>
      </c>
      <c r="F33" s="25">
        <f t="shared" si="16"/>
        <v>73978.073000000004</v>
      </c>
      <c r="G33" s="25">
        <f t="shared" si="1"/>
        <v>138.08062005375541</v>
      </c>
      <c r="H33" s="25">
        <f t="shared" si="20"/>
        <v>15800</v>
      </c>
      <c r="I33" s="25">
        <f t="shared" si="17"/>
        <v>17508.672999999999</v>
      </c>
      <c r="J33" s="25">
        <f t="shared" si="3"/>
        <v>110.81438607594936</v>
      </c>
      <c r="K33" s="25">
        <f t="shared" si="18"/>
        <v>3600</v>
      </c>
      <c r="L33" s="25">
        <f t="shared" si="18"/>
        <v>7704.7100000000009</v>
      </c>
      <c r="M33" s="23">
        <f t="shared" si="5"/>
        <v>214.01972222222224</v>
      </c>
      <c r="N33" s="27">
        <v>600</v>
      </c>
      <c r="O33" s="25">
        <v>1700.8900000000008</v>
      </c>
      <c r="P33" s="23">
        <f t="shared" si="6"/>
        <v>283.4816666666668</v>
      </c>
      <c r="Q33" s="34">
        <v>5400</v>
      </c>
      <c r="R33" s="25">
        <v>3610.4450000000002</v>
      </c>
      <c r="S33" s="23">
        <f t="shared" si="7"/>
        <v>66.860092592592594</v>
      </c>
      <c r="T33" s="26">
        <v>3000</v>
      </c>
      <c r="U33" s="25">
        <v>6003.82</v>
      </c>
      <c r="V33" s="23">
        <f t="shared" si="8"/>
        <v>200.12733333333333</v>
      </c>
      <c r="W33" s="26">
        <v>100</v>
      </c>
      <c r="X33" s="25">
        <v>5</v>
      </c>
      <c r="Y33" s="23">
        <f t="shared" si="9"/>
        <v>5</v>
      </c>
      <c r="Z33" s="28">
        <v>0</v>
      </c>
      <c r="AA33" s="25">
        <v>0</v>
      </c>
      <c r="AB33" s="23" t="e">
        <f t="shared" si="22"/>
        <v>#DIV/0!</v>
      </c>
      <c r="AC33" s="27">
        <v>0</v>
      </c>
      <c r="AD33" s="23">
        <v>0</v>
      </c>
      <c r="AE33" s="23"/>
      <c r="AF33" s="23">
        <v>0</v>
      </c>
      <c r="AG33" s="23">
        <v>37776</v>
      </c>
      <c r="AH33" s="23">
        <v>43839.9</v>
      </c>
      <c r="AI33" s="29"/>
      <c r="AJ33" s="29"/>
      <c r="AK33" s="30"/>
      <c r="AL33" s="23">
        <v>0</v>
      </c>
      <c r="AM33" s="23"/>
      <c r="AN33" s="23"/>
      <c r="AO33" s="23"/>
      <c r="AP33" s="23"/>
      <c r="AQ33" s="25">
        <f t="shared" si="19"/>
        <v>2400</v>
      </c>
      <c r="AR33" s="25">
        <f t="shared" si="19"/>
        <v>1961.2550000000001</v>
      </c>
      <c r="AS33" s="23">
        <f t="shared" si="12"/>
        <v>81.718958333333333</v>
      </c>
      <c r="AT33" s="26">
        <v>2400</v>
      </c>
      <c r="AU33" s="25">
        <v>1961.2550000000001</v>
      </c>
      <c r="AV33" s="23">
        <v>0</v>
      </c>
      <c r="AW33" s="25">
        <v>0</v>
      </c>
      <c r="AX33" s="23">
        <v>0</v>
      </c>
      <c r="AY33" s="23">
        <v>0</v>
      </c>
      <c r="AZ33" s="26">
        <v>0</v>
      </c>
      <c r="BA33" s="23">
        <v>0</v>
      </c>
      <c r="BB33" s="23"/>
      <c r="BC33" s="23"/>
      <c r="BD33" s="23">
        <v>0</v>
      </c>
      <c r="BE33" s="23">
        <v>0</v>
      </c>
      <c r="BF33" s="33">
        <v>0</v>
      </c>
      <c r="BG33" s="23">
        <v>0</v>
      </c>
      <c r="BH33" s="26">
        <v>1300</v>
      </c>
      <c r="BI33" s="23">
        <v>579</v>
      </c>
      <c r="BJ33" s="23">
        <v>300</v>
      </c>
      <c r="BK33" s="23">
        <v>0</v>
      </c>
      <c r="BL33" s="26">
        <v>0</v>
      </c>
      <c r="BM33" s="23">
        <v>0</v>
      </c>
      <c r="BN33" s="23">
        <v>0</v>
      </c>
      <c r="BO33" s="23">
        <v>0</v>
      </c>
      <c r="BP33" s="23"/>
      <c r="BQ33" s="23">
        <v>0</v>
      </c>
      <c r="BR33" s="23">
        <v>3000</v>
      </c>
      <c r="BS33" s="25">
        <v>3648.2629999999999</v>
      </c>
      <c r="BT33" s="25">
        <v>0</v>
      </c>
      <c r="BU33" s="25">
        <f t="shared" si="21"/>
        <v>53576</v>
      </c>
      <c r="BV33" s="25">
        <f t="shared" si="13"/>
        <v>61348.572999999997</v>
      </c>
      <c r="BW33" s="23"/>
      <c r="BX33" s="23">
        <v>0</v>
      </c>
      <c r="BY33" s="23"/>
      <c r="BZ33" s="23">
        <v>12629.5</v>
      </c>
      <c r="CA33" s="23"/>
      <c r="CB33" s="23"/>
      <c r="CC33" s="23"/>
      <c r="CD33" s="23">
        <v>0</v>
      </c>
      <c r="CE33" s="23"/>
      <c r="CF33" s="23"/>
      <c r="CG33" s="23">
        <v>0</v>
      </c>
      <c r="CH33" s="25">
        <v>0</v>
      </c>
      <c r="CI33" s="25"/>
      <c r="CJ33" s="25">
        <f t="shared" si="14"/>
        <v>0</v>
      </c>
      <c r="CK33" s="25">
        <f t="shared" si="15"/>
        <v>12629.5</v>
      </c>
      <c r="CL33" s="35"/>
      <c r="CM33" s="31"/>
      <c r="CN33" s="31"/>
      <c r="CO33" s="35"/>
      <c r="CP33" s="31"/>
      <c r="CQ33" s="31"/>
      <c r="CR33" s="35"/>
      <c r="CS33" s="31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</row>
    <row r="34" spans="1:210" ht="21" hidden="1" customHeight="1">
      <c r="A34" s="22">
        <v>15</v>
      </c>
      <c r="B34" s="55" t="s">
        <v>68</v>
      </c>
      <c r="C34" s="23">
        <v>35975.4</v>
      </c>
      <c r="D34" s="34">
        <v>0</v>
      </c>
      <c r="E34" s="24">
        <f t="shared" si="16"/>
        <v>54907.7</v>
      </c>
      <c r="F34" s="25">
        <f t="shared" si="16"/>
        <v>53939.438999999991</v>
      </c>
      <c r="G34" s="25">
        <f t="shared" si="1"/>
        <v>98.236566091823178</v>
      </c>
      <c r="H34" s="25">
        <f t="shared" si="20"/>
        <v>13162</v>
      </c>
      <c r="I34" s="25">
        <f t="shared" si="17"/>
        <v>12193.738999999998</v>
      </c>
      <c r="J34" s="25">
        <f t="shared" si="3"/>
        <v>92.643511624373176</v>
      </c>
      <c r="K34" s="25">
        <f t="shared" si="18"/>
        <v>3140</v>
      </c>
      <c r="L34" s="25">
        <f t="shared" si="18"/>
        <v>7503.8979999999974</v>
      </c>
      <c r="M34" s="23">
        <f t="shared" si="5"/>
        <v>238.9776433121018</v>
      </c>
      <c r="N34" s="26">
        <v>140</v>
      </c>
      <c r="O34" s="25">
        <v>1346.8719999999978</v>
      </c>
      <c r="P34" s="23">
        <f t="shared" si="6"/>
        <v>962.05142857142698</v>
      </c>
      <c r="Q34" s="34">
        <v>7490</v>
      </c>
      <c r="R34" s="25">
        <v>2861.6410000000001</v>
      </c>
      <c r="S34" s="23">
        <f t="shared" si="7"/>
        <v>38.206154873164223</v>
      </c>
      <c r="T34" s="26">
        <v>3000</v>
      </c>
      <c r="U34" s="25">
        <v>6157.0259999999998</v>
      </c>
      <c r="V34" s="23">
        <f t="shared" si="8"/>
        <v>205.23419999999999</v>
      </c>
      <c r="W34" s="26">
        <v>235</v>
      </c>
      <c r="X34" s="25">
        <v>713.5</v>
      </c>
      <c r="Y34" s="23">
        <f t="shared" si="9"/>
        <v>303.61702127659578</v>
      </c>
      <c r="Z34" s="28">
        <v>0</v>
      </c>
      <c r="AA34" s="25">
        <v>0</v>
      </c>
      <c r="AB34" s="23" t="e">
        <f t="shared" si="22"/>
        <v>#DIV/0!</v>
      </c>
      <c r="AC34" s="27">
        <v>0</v>
      </c>
      <c r="AD34" s="23">
        <v>0</v>
      </c>
      <c r="AE34" s="23">
        <v>0</v>
      </c>
      <c r="AF34" s="23">
        <v>0</v>
      </c>
      <c r="AG34" s="23">
        <v>41745.699999999997</v>
      </c>
      <c r="AH34" s="23">
        <v>41745.699999999997</v>
      </c>
      <c r="AI34" s="27">
        <v>0</v>
      </c>
      <c r="AJ34" s="29">
        <v>0</v>
      </c>
      <c r="AK34" s="30"/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5">
        <f t="shared" si="19"/>
        <v>150</v>
      </c>
      <c r="AR34" s="25">
        <f t="shared" si="19"/>
        <v>0</v>
      </c>
      <c r="AS34" s="23">
        <f t="shared" si="12"/>
        <v>0</v>
      </c>
      <c r="AT34" s="26">
        <v>150</v>
      </c>
      <c r="AU34" s="25">
        <v>0</v>
      </c>
      <c r="AV34" s="23">
        <v>0</v>
      </c>
      <c r="AW34" s="25">
        <v>0</v>
      </c>
      <c r="AX34" s="23">
        <v>0</v>
      </c>
      <c r="AY34" s="23">
        <v>0</v>
      </c>
      <c r="AZ34" s="26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33">
        <v>2050</v>
      </c>
      <c r="BG34" s="23">
        <v>1114.7</v>
      </c>
      <c r="BH34" s="26">
        <v>97</v>
      </c>
      <c r="BI34" s="23">
        <v>0</v>
      </c>
      <c r="BJ34" s="26">
        <v>97</v>
      </c>
      <c r="BK34" s="23">
        <v>0</v>
      </c>
      <c r="BL34" s="26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5">
        <v>0</v>
      </c>
      <c r="BT34" s="25">
        <v>0</v>
      </c>
      <c r="BU34" s="25">
        <f t="shared" si="21"/>
        <v>54907.7</v>
      </c>
      <c r="BV34" s="25">
        <f t="shared" si="13"/>
        <v>53939.438999999991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3">
        <v>0</v>
      </c>
      <c r="CC34" s="56">
        <v>0</v>
      </c>
      <c r="CD34" s="23">
        <v>0</v>
      </c>
      <c r="CE34" s="23">
        <v>0</v>
      </c>
      <c r="CF34" s="23">
        <v>0</v>
      </c>
      <c r="CG34" s="23">
        <v>0</v>
      </c>
      <c r="CH34" s="25">
        <v>0</v>
      </c>
      <c r="CI34" s="25">
        <v>0</v>
      </c>
      <c r="CJ34" s="25">
        <f t="shared" si="14"/>
        <v>0</v>
      </c>
      <c r="CK34" s="25">
        <f t="shared" si="15"/>
        <v>0</v>
      </c>
      <c r="CL34" s="35"/>
      <c r="CM34" s="31"/>
      <c r="CN34" s="31"/>
      <c r="CO34" s="31"/>
      <c r="CP34" s="31"/>
      <c r="CQ34" s="31"/>
      <c r="CR34" s="35"/>
      <c r="CS34" s="31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</row>
    <row r="35" spans="1:210" ht="21" hidden="1" customHeight="1">
      <c r="A35" s="22">
        <v>16</v>
      </c>
      <c r="B35" s="55" t="s">
        <v>69</v>
      </c>
      <c r="C35" s="23">
        <v>2917.2</v>
      </c>
      <c r="D35" s="34">
        <v>0</v>
      </c>
      <c r="E35" s="24">
        <f t="shared" si="16"/>
        <v>37336.199999999997</v>
      </c>
      <c r="F35" s="25">
        <f t="shared" si="16"/>
        <v>35198.212</v>
      </c>
      <c r="G35" s="25">
        <f t="shared" si="1"/>
        <v>94.273686127672335</v>
      </c>
      <c r="H35" s="25">
        <f t="shared" si="20"/>
        <v>9054</v>
      </c>
      <c r="I35" s="25">
        <f t="shared" si="17"/>
        <v>7416.0119999999997</v>
      </c>
      <c r="J35" s="25">
        <f t="shared" si="3"/>
        <v>81.90868124585819</v>
      </c>
      <c r="K35" s="25">
        <f t="shared" si="18"/>
        <v>2000</v>
      </c>
      <c r="L35" s="25">
        <f t="shared" si="18"/>
        <v>4698.6980000000003</v>
      </c>
      <c r="M35" s="23">
        <f t="shared" si="5"/>
        <v>234.93490000000003</v>
      </c>
      <c r="N35" s="26">
        <v>200</v>
      </c>
      <c r="O35" s="25">
        <v>1815.1299999999999</v>
      </c>
      <c r="P35" s="23">
        <f t="shared" si="6"/>
        <v>907.56499999999994</v>
      </c>
      <c r="Q35" s="34">
        <v>5300</v>
      </c>
      <c r="R35" s="25">
        <v>1499.9</v>
      </c>
      <c r="S35" s="23">
        <f t="shared" si="7"/>
        <v>28.300000000000004</v>
      </c>
      <c r="T35" s="26">
        <v>1800</v>
      </c>
      <c r="U35" s="25">
        <v>2883.5680000000002</v>
      </c>
      <c r="V35" s="23">
        <f t="shared" si="8"/>
        <v>160.19822222222223</v>
      </c>
      <c r="W35" s="26">
        <v>224</v>
      </c>
      <c r="X35" s="25">
        <v>215.5</v>
      </c>
      <c r="Y35" s="23">
        <f t="shared" si="9"/>
        <v>96.205357142857139</v>
      </c>
      <c r="Z35" s="28">
        <v>0</v>
      </c>
      <c r="AA35" s="25">
        <v>0</v>
      </c>
      <c r="AB35" s="23" t="e">
        <f t="shared" si="22"/>
        <v>#DIV/0!</v>
      </c>
      <c r="AC35" s="27">
        <v>0</v>
      </c>
      <c r="AD35" s="23">
        <v>0</v>
      </c>
      <c r="AE35" s="23">
        <v>0</v>
      </c>
      <c r="AF35" s="23">
        <v>0</v>
      </c>
      <c r="AG35" s="23">
        <v>24282.2</v>
      </c>
      <c r="AH35" s="23">
        <v>24282.2</v>
      </c>
      <c r="AI35" s="27">
        <v>0</v>
      </c>
      <c r="AJ35" s="29">
        <v>0</v>
      </c>
      <c r="AK35" s="30"/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5">
        <f t="shared" si="19"/>
        <v>1030</v>
      </c>
      <c r="AR35" s="25">
        <f t="shared" si="19"/>
        <v>728.76400000000001</v>
      </c>
      <c r="AS35" s="23">
        <f t="shared" si="12"/>
        <v>70.753786407766995</v>
      </c>
      <c r="AT35" s="26">
        <v>1000</v>
      </c>
      <c r="AU35" s="25">
        <v>668.76400000000001</v>
      </c>
      <c r="AV35" s="23">
        <v>0</v>
      </c>
      <c r="AW35" s="25">
        <v>0</v>
      </c>
      <c r="AX35" s="23">
        <v>0</v>
      </c>
      <c r="AY35" s="23">
        <v>0</v>
      </c>
      <c r="AZ35" s="26">
        <v>30</v>
      </c>
      <c r="BA35" s="23">
        <v>60</v>
      </c>
      <c r="BB35" s="23">
        <v>0</v>
      </c>
      <c r="BC35" s="23">
        <v>0</v>
      </c>
      <c r="BD35" s="23">
        <v>0</v>
      </c>
      <c r="BE35" s="23">
        <v>0</v>
      </c>
      <c r="BF35" s="33">
        <v>300</v>
      </c>
      <c r="BG35" s="23">
        <v>0</v>
      </c>
      <c r="BH35" s="26">
        <v>200</v>
      </c>
      <c r="BI35" s="23">
        <v>213.5</v>
      </c>
      <c r="BJ35" s="23">
        <v>200</v>
      </c>
      <c r="BK35" s="23">
        <v>82</v>
      </c>
      <c r="BL35" s="26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5">
        <v>59.65</v>
      </c>
      <c r="BT35" s="25">
        <v>0</v>
      </c>
      <c r="BU35" s="25">
        <f t="shared" si="21"/>
        <v>33336.199999999997</v>
      </c>
      <c r="BV35" s="25">
        <f t="shared" si="13"/>
        <v>31698.212000000003</v>
      </c>
      <c r="BW35" s="23">
        <v>0</v>
      </c>
      <c r="BX35" s="23">
        <v>0</v>
      </c>
      <c r="BY35" s="23">
        <v>4000</v>
      </c>
      <c r="BZ35" s="23">
        <v>3500</v>
      </c>
      <c r="CA35" s="23">
        <v>0</v>
      </c>
      <c r="CB35" s="23">
        <v>0</v>
      </c>
      <c r="CC35" s="56">
        <v>0</v>
      </c>
      <c r="CD35" s="23">
        <v>0</v>
      </c>
      <c r="CE35" s="23">
        <v>0</v>
      </c>
      <c r="CF35" s="23">
        <v>0</v>
      </c>
      <c r="CG35" s="23">
        <v>0</v>
      </c>
      <c r="CH35" s="25">
        <v>0</v>
      </c>
      <c r="CI35" s="25">
        <v>0</v>
      </c>
      <c r="CJ35" s="25">
        <f t="shared" si="14"/>
        <v>4000</v>
      </c>
      <c r="CK35" s="25">
        <f t="shared" si="15"/>
        <v>3500</v>
      </c>
      <c r="CL35" s="35"/>
      <c r="CM35" s="31"/>
      <c r="CN35" s="31"/>
      <c r="CO35" s="31"/>
      <c r="CP35" s="31"/>
      <c r="CQ35" s="31"/>
      <c r="CR35" s="35"/>
      <c r="CS35" s="31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</row>
    <row r="36" spans="1:210" ht="19.2" hidden="1" customHeight="1">
      <c r="A36" s="22">
        <v>17</v>
      </c>
      <c r="B36" s="55" t="s">
        <v>70</v>
      </c>
      <c r="C36" s="23">
        <v>28812.7</v>
      </c>
      <c r="D36" s="34">
        <v>0</v>
      </c>
      <c r="E36" s="24">
        <f t="shared" si="16"/>
        <v>68700</v>
      </c>
      <c r="F36" s="25">
        <f t="shared" si="16"/>
        <v>67979.941999999995</v>
      </c>
      <c r="G36" s="25">
        <f t="shared" si="1"/>
        <v>98.951880640465788</v>
      </c>
      <c r="H36" s="25">
        <f t="shared" si="20"/>
        <v>10088.4</v>
      </c>
      <c r="I36" s="25">
        <f t="shared" si="17"/>
        <v>9368.3420000000006</v>
      </c>
      <c r="J36" s="25">
        <f t="shared" si="3"/>
        <v>92.862515364180652</v>
      </c>
      <c r="K36" s="25">
        <f t="shared" si="18"/>
        <v>2990</v>
      </c>
      <c r="L36" s="25">
        <f t="shared" si="18"/>
        <v>6657.1250000000009</v>
      </c>
      <c r="M36" s="23">
        <f t="shared" si="5"/>
        <v>222.64632107023417</v>
      </c>
      <c r="N36" s="26">
        <v>90</v>
      </c>
      <c r="O36" s="25">
        <v>1609.0040000000008</v>
      </c>
      <c r="P36" s="23">
        <f t="shared" si="6"/>
        <v>1787.7822222222233</v>
      </c>
      <c r="Q36" s="34">
        <v>4510</v>
      </c>
      <c r="R36" s="25">
        <v>1787.96</v>
      </c>
      <c r="S36" s="23">
        <f t="shared" si="7"/>
        <v>39.644345898004438</v>
      </c>
      <c r="T36" s="26">
        <v>2900</v>
      </c>
      <c r="U36" s="25">
        <v>5048.1210000000001</v>
      </c>
      <c r="V36" s="23">
        <f t="shared" si="8"/>
        <v>174.07313793103449</v>
      </c>
      <c r="W36" s="26">
        <v>180</v>
      </c>
      <c r="X36" s="25">
        <v>37.5</v>
      </c>
      <c r="Y36" s="23">
        <f t="shared" si="9"/>
        <v>20.833333333333336</v>
      </c>
      <c r="Z36" s="28">
        <v>0</v>
      </c>
      <c r="AA36" s="25">
        <v>0</v>
      </c>
      <c r="AB36" s="23" t="e">
        <f t="shared" si="22"/>
        <v>#DIV/0!</v>
      </c>
      <c r="AC36" s="27">
        <v>0</v>
      </c>
      <c r="AD36" s="23">
        <v>0</v>
      </c>
      <c r="AE36" s="23">
        <v>0</v>
      </c>
      <c r="AF36" s="23">
        <v>0</v>
      </c>
      <c r="AG36" s="23">
        <v>58611.6</v>
      </c>
      <c r="AH36" s="23">
        <v>58611.6</v>
      </c>
      <c r="AI36" s="27">
        <v>0</v>
      </c>
      <c r="AJ36" s="29">
        <v>0</v>
      </c>
      <c r="AK36" s="30"/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5">
        <f t="shared" si="19"/>
        <v>1100</v>
      </c>
      <c r="AR36" s="25">
        <f t="shared" si="19"/>
        <v>729.75699999999995</v>
      </c>
      <c r="AS36" s="23">
        <f t="shared" si="12"/>
        <v>66.341545454545454</v>
      </c>
      <c r="AT36" s="26">
        <v>1100</v>
      </c>
      <c r="AU36" s="25">
        <v>729.75699999999995</v>
      </c>
      <c r="AV36" s="23">
        <v>0</v>
      </c>
      <c r="AW36" s="25">
        <v>0</v>
      </c>
      <c r="AX36" s="23">
        <v>0</v>
      </c>
      <c r="AY36" s="23">
        <v>0</v>
      </c>
      <c r="AZ36" s="26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33">
        <v>0</v>
      </c>
      <c r="BG36" s="23">
        <v>0</v>
      </c>
      <c r="BH36" s="26">
        <v>1308.4000000000001</v>
      </c>
      <c r="BI36" s="23">
        <v>141.4</v>
      </c>
      <c r="BJ36" s="23">
        <v>400</v>
      </c>
      <c r="BK36" s="23">
        <v>0</v>
      </c>
      <c r="BL36" s="26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5">
        <v>14.6</v>
      </c>
      <c r="BT36" s="25">
        <v>0</v>
      </c>
      <c r="BU36" s="25">
        <f t="shared" si="21"/>
        <v>68700</v>
      </c>
      <c r="BV36" s="25">
        <f t="shared" si="13"/>
        <v>67979.941999999995</v>
      </c>
      <c r="BW36" s="23">
        <v>0</v>
      </c>
      <c r="BX36" s="23">
        <v>0</v>
      </c>
      <c r="BY36" s="23">
        <v>0</v>
      </c>
      <c r="BZ36" s="23">
        <v>0</v>
      </c>
      <c r="CA36" s="23">
        <v>0</v>
      </c>
      <c r="CB36" s="23">
        <v>0</v>
      </c>
      <c r="CC36" s="56">
        <v>0</v>
      </c>
      <c r="CD36" s="23">
        <v>0</v>
      </c>
      <c r="CE36" s="23">
        <v>0</v>
      </c>
      <c r="CF36" s="23">
        <v>0</v>
      </c>
      <c r="CG36" s="23">
        <v>0</v>
      </c>
      <c r="CH36" s="25">
        <v>0</v>
      </c>
      <c r="CI36" s="25">
        <v>0</v>
      </c>
      <c r="CJ36" s="25">
        <f t="shared" si="14"/>
        <v>0</v>
      </c>
      <c r="CK36" s="25">
        <f t="shared" si="15"/>
        <v>0</v>
      </c>
      <c r="CL36" s="35"/>
      <c r="CM36" s="31"/>
      <c r="CN36" s="31"/>
      <c r="CO36" s="31"/>
      <c r="CP36" s="31"/>
      <c r="CQ36" s="31"/>
      <c r="CR36" s="35"/>
      <c r="CS36" s="31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</row>
    <row r="37" spans="1:210" ht="6.6" hidden="1" customHeight="1">
      <c r="A37" s="22"/>
      <c r="B37" s="55"/>
      <c r="C37" s="23"/>
      <c r="D37" s="34"/>
      <c r="E37" s="24"/>
      <c r="F37" s="25"/>
      <c r="G37" s="25"/>
      <c r="H37" s="25"/>
      <c r="I37" s="25"/>
      <c r="J37" s="25"/>
      <c r="K37" s="25"/>
      <c r="L37" s="25"/>
      <c r="M37" s="23"/>
      <c r="N37" s="26"/>
      <c r="O37" s="25"/>
      <c r="P37" s="23"/>
      <c r="Q37" s="34"/>
      <c r="R37" s="25"/>
      <c r="S37" s="23"/>
      <c r="T37" s="26"/>
      <c r="U37" s="25"/>
      <c r="V37" s="23"/>
      <c r="W37" s="26"/>
      <c r="X37" s="25"/>
      <c r="Y37" s="23"/>
      <c r="Z37" s="28"/>
      <c r="AA37" s="25"/>
      <c r="AB37" s="23"/>
      <c r="AC37" s="27"/>
      <c r="AD37" s="23"/>
      <c r="AE37" s="23"/>
      <c r="AF37" s="23"/>
      <c r="AG37" s="23"/>
      <c r="AH37" s="23"/>
      <c r="AI37" s="27"/>
      <c r="AJ37" s="29"/>
      <c r="AK37" s="30"/>
      <c r="AL37" s="23"/>
      <c r="AM37" s="23"/>
      <c r="AN37" s="23"/>
      <c r="AO37" s="23"/>
      <c r="AP37" s="23"/>
      <c r="AQ37" s="25"/>
      <c r="AR37" s="25"/>
      <c r="AS37" s="23"/>
      <c r="AT37" s="26"/>
      <c r="AU37" s="25"/>
      <c r="AV37" s="23"/>
      <c r="AW37" s="25"/>
      <c r="AX37" s="23"/>
      <c r="AY37" s="23"/>
      <c r="AZ37" s="26"/>
      <c r="BA37" s="23"/>
      <c r="BB37" s="23"/>
      <c r="BC37" s="23"/>
      <c r="BD37" s="23"/>
      <c r="BE37" s="23"/>
      <c r="BF37" s="33"/>
      <c r="BG37" s="23"/>
      <c r="BH37" s="26"/>
      <c r="BI37" s="23"/>
      <c r="BJ37" s="23"/>
      <c r="BK37" s="23"/>
      <c r="BL37" s="26"/>
      <c r="BM37" s="23"/>
      <c r="BN37" s="23"/>
      <c r="BO37" s="23"/>
      <c r="BP37" s="23"/>
      <c r="BQ37" s="23"/>
      <c r="BR37" s="23"/>
      <c r="BS37" s="25"/>
      <c r="BT37" s="25"/>
      <c r="BU37" s="25"/>
      <c r="BV37" s="25"/>
      <c r="BW37" s="23"/>
      <c r="BX37" s="23"/>
      <c r="BY37" s="23"/>
      <c r="BZ37" s="23"/>
      <c r="CA37" s="23"/>
      <c r="CB37" s="23"/>
      <c r="CC37" s="56"/>
      <c r="CD37" s="23"/>
      <c r="CE37" s="23"/>
      <c r="CF37" s="23"/>
      <c r="CG37" s="23"/>
      <c r="CH37" s="25"/>
      <c r="CI37" s="25"/>
      <c r="CJ37" s="25"/>
      <c r="CK37" s="25"/>
      <c r="CL37" s="35"/>
      <c r="CM37" s="31"/>
      <c r="CN37" s="31"/>
      <c r="CO37" s="31"/>
      <c r="CP37" s="31"/>
      <c r="CQ37" s="31"/>
      <c r="CR37" s="35"/>
      <c r="CS37" s="31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</row>
    <row r="38" spans="1:210" ht="17.399999999999999" hidden="1" customHeight="1">
      <c r="A38" s="22"/>
      <c r="B38" s="55"/>
      <c r="C38" s="23"/>
      <c r="D38" s="34"/>
      <c r="E38" s="24"/>
      <c r="F38" s="25"/>
      <c r="G38" s="25"/>
      <c r="H38" s="25"/>
      <c r="I38" s="25"/>
      <c r="J38" s="25"/>
      <c r="K38" s="25"/>
      <c r="L38" s="25"/>
      <c r="M38" s="23"/>
      <c r="N38" s="26"/>
      <c r="O38" s="25"/>
      <c r="P38" s="23"/>
      <c r="Q38" s="34"/>
      <c r="R38" s="25"/>
      <c r="S38" s="23"/>
      <c r="T38" s="26"/>
      <c r="U38" s="25"/>
      <c r="V38" s="23"/>
      <c r="W38" s="26"/>
      <c r="X38" s="25"/>
      <c r="Y38" s="23"/>
      <c r="Z38" s="28"/>
      <c r="AA38" s="25"/>
      <c r="AB38" s="23"/>
      <c r="AC38" s="27"/>
      <c r="AD38" s="23"/>
      <c r="AE38" s="23"/>
      <c r="AF38" s="23"/>
      <c r="AG38" s="23"/>
      <c r="AH38" s="23"/>
      <c r="AI38" s="27"/>
      <c r="AJ38" s="29"/>
      <c r="AK38" s="30"/>
      <c r="AL38" s="23"/>
      <c r="AM38" s="23"/>
      <c r="AN38" s="23"/>
      <c r="AO38" s="23"/>
      <c r="AP38" s="23"/>
      <c r="AQ38" s="25"/>
      <c r="AR38" s="25"/>
      <c r="AS38" s="23"/>
      <c r="AT38" s="26"/>
      <c r="AU38" s="25"/>
      <c r="AV38" s="23"/>
      <c r="AW38" s="25"/>
      <c r="AX38" s="23"/>
      <c r="AY38" s="23"/>
      <c r="AZ38" s="26"/>
      <c r="BA38" s="23"/>
      <c r="BB38" s="23"/>
      <c r="BC38" s="23"/>
      <c r="BD38" s="23"/>
      <c r="BE38" s="23"/>
      <c r="BF38" s="33"/>
      <c r="BG38" s="23"/>
      <c r="BH38" s="26"/>
      <c r="BI38" s="23"/>
      <c r="BJ38" s="23"/>
      <c r="BK38" s="23"/>
      <c r="BL38" s="26"/>
      <c r="BM38" s="23"/>
      <c r="BN38" s="23"/>
      <c r="BO38" s="23"/>
      <c r="BP38" s="23"/>
      <c r="BQ38" s="23"/>
      <c r="BR38" s="23"/>
      <c r="BS38" s="25"/>
      <c r="BT38" s="25"/>
      <c r="BU38" s="25"/>
      <c r="BV38" s="25"/>
      <c r="BW38" s="23"/>
      <c r="BX38" s="23"/>
      <c r="BY38" s="23"/>
      <c r="BZ38" s="23"/>
      <c r="CA38" s="23"/>
      <c r="CB38" s="23"/>
      <c r="CC38" s="56"/>
      <c r="CD38" s="23"/>
      <c r="CE38" s="23"/>
      <c r="CF38" s="23"/>
      <c r="CG38" s="23"/>
      <c r="CH38" s="25"/>
      <c r="CI38" s="25"/>
      <c r="CJ38" s="25"/>
      <c r="CK38" s="25"/>
      <c r="CL38" s="35"/>
      <c r="CM38" s="31"/>
      <c r="CN38" s="31"/>
      <c r="CO38" s="31"/>
      <c r="CP38" s="31"/>
      <c r="CQ38" s="31"/>
      <c r="CR38" s="35"/>
      <c r="CS38" s="31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</row>
    <row r="39" spans="1:210" ht="21" hidden="1" customHeight="1">
      <c r="A39" s="22"/>
      <c r="B39" s="55"/>
      <c r="C39" s="23"/>
      <c r="D39" s="34"/>
      <c r="E39" s="24"/>
      <c r="F39" s="25"/>
      <c r="G39" s="25"/>
      <c r="H39" s="25"/>
      <c r="I39" s="25"/>
      <c r="J39" s="25"/>
      <c r="K39" s="25"/>
      <c r="L39" s="25"/>
      <c r="M39" s="23"/>
      <c r="N39" s="26"/>
      <c r="O39" s="25"/>
      <c r="P39" s="23"/>
      <c r="Q39" s="34"/>
      <c r="R39" s="25"/>
      <c r="S39" s="23"/>
      <c r="T39" s="26"/>
      <c r="U39" s="25"/>
      <c r="V39" s="23"/>
      <c r="W39" s="26"/>
      <c r="X39" s="25"/>
      <c r="Y39" s="23"/>
      <c r="Z39" s="28"/>
      <c r="AA39" s="25"/>
      <c r="AB39" s="23"/>
      <c r="AC39" s="27"/>
      <c r="AD39" s="23"/>
      <c r="AE39" s="23"/>
      <c r="AF39" s="23"/>
      <c r="AG39" s="23"/>
      <c r="AH39" s="23"/>
      <c r="AI39" s="27"/>
      <c r="AJ39" s="29"/>
      <c r="AK39" s="30"/>
      <c r="AL39" s="23"/>
      <c r="AM39" s="23"/>
      <c r="AN39" s="23"/>
      <c r="AO39" s="23"/>
      <c r="AP39" s="23"/>
      <c r="AQ39" s="25"/>
      <c r="AR39" s="25"/>
      <c r="AS39" s="23"/>
      <c r="AT39" s="26"/>
      <c r="AU39" s="25"/>
      <c r="AV39" s="23"/>
      <c r="AW39" s="25"/>
      <c r="AX39" s="23"/>
      <c r="AY39" s="23"/>
      <c r="AZ39" s="26"/>
      <c r="BA39" s="23"/>
      <c r="BB39" s="23"/>
      <c r="BC39" s="23"/>
      <c r="BD39" s="23"/>
      <c r="BE39" s="23"/>
      <c r="BF39" s="33"/>
      <c r="BG39" s="23"/>
      <c r="BH39" s="26"/>
      <c r="BI39" s="23"/>
      <c r="BJ39" s="26"/>
      <c r="BK39" s="23"/>
      <c r="BL39" s="26"/>
      <c r="BM39" s="23"/>
      <c r="BN39" s="23"/>
      <c r="BO39" s="23"/>
      <c r="BP39" s="23"/>
      <c r="BQ39" s="23"/>
      <c r="BR39" s="23"/>
      <c r="BS39" s="25"/>
      <c r="BT39" s="25"/>
      <c r="BU39" s="25"/>
      <c r="BV39" s="25"/>
      <c r="BW39" s="23"/>
      <c r="BX39" s="23"/>
      <c r="BY39" s="23"/>
      <c r="BZ39" s="23"/>
      <c r="CA39" s="23"/>
      <c r="CB39" s="23"/>
      <c r="CC39" s="56"/>
      <c r="CD39" s="23"/>
      <c r="CE39" s="23"/>
      <c r="CF39" s="23"/>
      <c r="CG39" s="23"/>
      <c r="CH39" s="25"/>
      <c r="CI39" s="25"/>
      <c r="CJ39" s="25"/>
      <c r="CK39" s="25"/>
      <c r="CL39" s="35"/>
      <c r="CM39" s="31"/>
      <c r="CN39" s="31"/>
      <c r="CO39" s="31"/>
      <c r="CP39" s="31"/>
      <c r="CQ39" s="31"/>
      <c r="CR39" s="35"/>
      <c r="CS39" s="31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</row>
    <row r="40" spans="1:210" ht="18" hidden="1" customHeight="1">
      <c r="A40" s="22">
        <v>18</v>
      </c>
      <c r="B40" s="55" t="s">
        <v>71</v>
      </c>
      <c r="C40" s="23">
        <v>696.3</v>
      </c>
      <c r="D40" s="34">
        <v>0</v>
      </c>
      <c r="E40" s="24">
        <f t="shared" si="16"/>
        <v>37340</v>
      </c>
      <c r="F40" s="25">
        <f t="shared" si="16"/>
        <v>35707.232800000005</v>
      </c>
      <c r="G40" s="25">
        <f t="shared" si="1"/>
        <v>95.627297268344961</v>
      </c>
      <c r="H40" s="25">
        <f t="shared" si="20"/>
        <v>14360.9</v>
      </c>
      <c r="I40" s="25">
        <f t="shared" si="17"/>
        <v>12728.132799999999</v>
      </c>
      <c r="J40" s="25">
        <f t="shared" si="3"/>
        <v>88.630467449811633</v>
      </c>
      <c r="K40" s="25">
        <f t="shared" si="18"/>
        <v>5480</v>
      </c>
      <c r="L40" s="25">
        <f t="shared" si="18"/>
        <v>7679.6859999999997</v>
      </c>
      <c r="M40" s="23">
        <f t="shared" si="5"/>
        <v>140.14025547445254</v>
      </c>
      <c r="N40" s="26">
        <v>360</v>
      </c>
      <c r="O40" s="25">
        <v>1545.6880000000006</v>
      </c>
      <c r="P40" s="23">
        <f t="shared" si="6"/>
        <v>429.35777777777793</v>
      </c>
      <c r="Q40" s="34">
        <v>8034</v>
      </c>
      <c r="R40" s="25">
        <v>2290.3987999999999</v>
      </c>
      <c r="S40" s="23">
        <f t="shared" si="7"/>
        <v>28.508822504356484</v>
      </c>
      <c r="T40" s="26">
        <v>5120</v>
      </c>
      <c r="U40" s="25">
        <v>6133.9979999999996</v>
      </c>
      <c r="V40" s="23">
        <f t="shared" si="8"/>
        <v>119.80464843749998</v>
      </c>
      <c r="W40" s="26">
        <v>220</v>
      </c>
      <c r="X40" s="25">
        <v>170</v>
      </c>
      <c r="Y40" s="23">
        <f t="shared" si="9"/>
        <v>77.272727272727266</v>
      </c>
      <c r="Z40" s="28">
        <v>0</v>
      </c>
      <c r="AA40" s="25">
        <v>0</v>
      </c>
      <c r="AB40" s="23" t="e">
        <f t="shared" si="22"/>
        <v>#DIV/0!</v>
      </c>
      <c r="AC40" s="27">
        <v>0</v>
      </c>
      <c r="AD40" s="23">
        <v>0</v>
      </c>
      <c r="AE40" s="23">
        <v>0</v>
      </c>
      <c r="AF40" s="23">
        <v>0</v>
      </c>
      <c r="AG40" s="23">
        <v>22979.1</v>
      </c>
      <c r="AH40" s="23">
        <v>22979.1</v>
      </c>
      <c r="AI40" s="27">
        <v>0</v>
      </c>
      <c r="AJ40" s="29">
        <v>0</v>
      </c>
      <c r="AK40" s="30"/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5">
        <f t="shared" si="19"/>
        <v>36.9</v>
      </c>
      <c r="AR40" s="25">
        <f t="shared" si="19"/>
        <v>63.892000000000003</v>
      </c>
      <c r="AS40" s="23">
        <f t="shared" si="12"/>
        <v>173.14905149051492</v>
      </c>
      <c r="AT40" s="26">
        <v>36.9</v>
      </c>
      <c r="AU40" s="25">
        <v>63.892000000000003</v>
      </c>
      <c r="AV40" s="23">
        <v>0</v>
      </c>
      <c r="AW40" s="25">
        <v>0</v>
      </c>
      <c r="AX40" s="23">
        <v>0</v>
      </c>
      <c r="AY40" s="23">
        <v>0</v>
      </c>
      <c r="AZ40" s="26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33">
        <v>0</v>
      </c>
      <c r="BG40" s="23">
        <v>60</v>
      </c>
      <c r="BH40" s="26">
        <v>500</v>
      </c>
      <c r="BI40" s="23">
        <v>191.5</v>
      </c>
      <c r="BJ40" s="23">
        <v>300</v>
      </c>
      <c r="BK40" s="23">
        <v>129</v>
      </c>
      <c r="BL40" s="26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0</v>
      </c>
      <c r="BR40" s="23">
        <v>90</v>
      </c>
      <c r="BS40" s="25">
        <v>2272.6559999999999</v>
      </c>
      <c r="BT40" s="25">
        <v>0</v>
      </c>
      <c r="BU40" s="25">
        <f t="shared" si="21"/>
        <v>37340</v>
      </c>
      <c r="BV40" s="25">
        <f t="shared" si="13"/>
        <v>35707.232800000005</v>
      </c>
      <c r="BW40" s="23">
        <v>0</v>
      </c>
      <c r="BX40" s="23">
        <v>0</v>
      </c>
      <c r="BY40" s="23">
        <v>0</v>
      </c>
      <c r="BZ40" s="23">
        <v>0</v>
      </c>
      <c r="CA40" s="23">
        <v>0</v>
      </c>
      <c r="CB40" s="23">
        <v>0</v>
      </c>
      <c r="CC40" s="56">
        <v>0</v>
      </c>
      <c r="CD40" s="23">
        <v>0</v>
      </c>
      <c r="CE40" s="23">
        <v>0</v>
      </c>
      <c r="CF40" s="23">
        <v>0</v>
      </c>
      <c r="CG40" s="23">
        <v>3306</v>
      </c>
      <c r="CH40" s="25">
        <v>2149.9522000000002</v>
      </c>
      <c r="CI40" s="25">
        <v>0</v>
      </c>
      <c r="CJ40" s="25">
        <f t="shared" si="14"/>
        <v>3306</v>
      </c>
      <c r="CK40" s="25">
        <f t="shared" si="15"/>
        <v>2149.9522000000002</v>
      </c>
      <c r="CL40" s="35"/>
      <c r="CM40" s="31"/>
      <c r="CN40" s="31"/>
      <c r="CO40" s="31"/>
      <c r="CP40" s="31"/>
      <c r="CQ40" s="31"/>
      <c r="CR40" s="35"/>
      <c r="CS40" s="31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</row>
    <row r="41" spans="1:210" ht="21" hidden="1" customHeight="1">
      <c r="A41" s="22"/>
      <c r="B41" s="55"/>
      <c r="C41" s="23"/>
      <c r="D41" s="34"/>
      <c r="E41" s="24"/>
      <c r="F41" s="25"/>
      <c r="G41" s="25"/>
      <c r="H41" s="25"/>
      <c r="I41" s="25"/>
      <c r="J41" s="25"/>
      <c r="K41" s="25"/>
      <c r="L41" s="25"/>
      <c r="M41" s="23"/>
      <c r="N41" s="26"/>
      <c r="O41" s="25"/>
      <c r="P41" s="23"/>
      <c r="Q41" s="34"/>
      <c r="R41" s="25"/>
      <c r="S41" s="23"/>
      <c r="T41" s="26"/>
      <c r="U41" s="25"/>
      <c r="V41" s="23"/>
      <c r="W41" s="26"/>
      <c r="X41" s="25"/>
      <c r="Y41" s="23"/>
      <c r="Z41" s="28"/>
      <c r="AA41" s="25"/>
      <c r="AB41" s="23"/>
      <c r="AC41" s="27"/>
      <c r="AD41" s="23"/>
      <c r="AE41" s="23"/>
      <c r="AF41" s="23"/>
      <c r="AG41" s="23"/>
      <c r="AH41" s="23"/>
      <c r="AI41" s="27"/>
      <c r="AJ41" s="29"/>
      <c r="AK41" s="30"/>
      <c r="AL41" s="23"/>
      <c r="AM41" s="23"/>
      <c r="AN41" s="23"/>
      <c r="AO41" s="23"/>
      <c r="AP41" s="23"/>
      <c r="AQ41" s="25"/>
      <c r="AR41" s="25"/>
      <c r="AS41" s="23"/>
      <c r="AT41" s="26"/>
      <c r="AU41" s="25"/>
      <c r="AV41" s="23"/>
      <c r="AW41" s="25"/>
      <c r="AX41" s="23"/>
      <c r="AY41" s="23"/>
      <c r="AZ41" s="26"/>
      <c r="BA41" s="23"/>
      <c r="BB41" s="23"/>
      <c r="BC41" s="23"/>
      <c r="BD41" s="23"/>
      <c r="BE41" s="23"/>
      <c r="BF41" s="33"/>
      <c r="BG41" s="23"/>
      <c r="BH41" s="26"/>
      <c r="BI41" s="23"/>
      <c r="BJ41" s="23"/>
      <c r="BK41" s="23"/>
      <c r="BL41" s="26"/>
      <c r="BM41" s="23"/>
      <c r="BN41" s="23"/>
      <c r="BO41" s="23"/>
      <c r="BP41" s="23"/>
      <c r="BQ41" s="23"/>
      <c r="BR41" s="23"/>
      <c r="BS41" s="25"/>
      <c r="BT41" s="25"/>
      <c r="BU41" s="25"/>
      <c r="BV41" s="25"/>
      <c r="BW41" s="23"/>
      <c r="BX41" s="23"/>
      <c r="BY41" s="23"/>
      <c r="BZ41" s="23"/>
      <c r="CA41" s="23"/>
      <c r="CB41" s="23"/>
      <c r="CC41" s="56"/>
      <c r="CD41" s="23"/>
      <c r="CE41" s="23"/>
      <c r="CF41" s="23"/>
      <c r="CG41" s="23"/>
      <c r="CH41" s="25"/>
      <c r="CI41" s="25"/>
      <c r="CJ41" s="25"/>
      <c r="CK41" s="25"/>
      <c r="CL41" s="35"/>
      <c r="CM41" s="31"/>
      <c r="CN41" s="31"/>
      <c r="CO41" s="31"/>
      <c r="CP41" s="31"/>
      <c r="CQ41" s="31"/>
      <c r="CR41" s="35"/>
      <c r="CS41" s="31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</row>
    <row r="42" spans="1:210" ht="0.6" hidden="1" customHeight="1">
      <c r="A42" s="22">
        <v>19</v>
      </c>
      <c r="B42" s="55"/>
      <c r="C42" s="23"/>
      <c r="D42" s="34"/>
      <c r="E42" s="24"/>
      <c r="F42" s="25"/>
      <c r="G42" s="25"/>
      <c r="H42" s="25"/>
      <c r="I42" s="25"/>
      <c r="J42" s="25"/>
      <c r="K42" s="25"/>
      <c r="L42" s="25"/>
      <c r="M42" s="23"/>
      <c r="N42" s="26"/>
      <c r="O42" s="25"/>
      <c r="P42" s="23"/>
      <c r="Q42" s="34"/>
      <c r="R42" s="25"/>
      <c r="S42" s="23"/>
      <c r="T42" s="26"/>
      <c r="U42" s="25"/>
      <c r="V42" s="23"/>
      <c r="W42" s="26"/>
      <c r="X42" s="25"/>
      <c r="Y42" s="23"/>
      <c r="Z42" s="28"/>
      <c r="AA42" s="25"/>
      <c r="AB42" s="23"/>
      <c r="AC42" s="27"/>
      <c r="AD42" s="23"/>
      <c r="AE42" s="23"/>
      <c r="AF42" s="23"/>
      <c r="AG42" s="23"/>
      <c r="AH42" s="23"/>
      <c r="AI42" s="27"/>
      <c r="AJ42" s="29"/>
      <c r="AK42" s="30"/>
      <c r="AL42" s="23"/>
      <c r="AM42" s="23"/>
      <c r="AN42" s="23"/>
      <c r="AO42" s="23"/>
      <c r="AP42" s="23"/>
      <c r="AQ42" s="25"/>
      <c r="AR42" s="25"/>
      <c r="AS42" s="23"/>
      <c r="AT42" s="26"/>
      <c r="AU42" s="25"/>
      <c r="AV42" s="23"/>
      <c r="AW42" s="25"/>
      <c r="AX42" s="23"/>
      <c r="AY42" s="23"/>
      <c r="AZ42" s="26"/>
      <c r="BA42" s="23"/>
      <c r="BB42" s="23"/>
      <c r="BC42" s="23"/>
      <c r="BD42" s="23"/>
      <c r="BE42" s="23"/>
      <c r="BF42" s="33"/>
      <c r="BG42" s="23"/>
      <c r="BH42" s="26"/>
      <c r="BI42" s="23"/>
      <c r="BJ42" s="23"/>
      <c r="BK42" s="23"/>
      <c r="BL42" s="26"/>
      <c r="BM42" s="23"/>
      <c r="BN42" s="23"/>
      <c r="BO42" s="23"/>
      <c r="BP42" s="23"/>
      <c r="BQ42" s="23"/>
      <c r="BR42" s="23"/>
      <c r="BS42" s="25"/>
      <c r="BT42" s="25"/>
      <c r="BU42" s="25"/>
      <c r="BV42" s="25"/>
      <c r="BW42" s="23"/>
      <c r="BX42" s="23"/>
      <c r="BY42" s="23"/>
      <c r="BZ42" s="23"/>
      <c r="CA42" s="23"/>
      <c r="CB42" s="23"/>
      <c r="CC42" s="56"/>
      <c r="CD42" s="23"/>
      <c r="CE42" s="23"/>
      <c r="CF42" s="23"/>
      <c r="CG42" s="23"/>
      <c r="CH42" s="25"/>
      <c r="CI42" s="25"/>
      <c r="CJ42" s="25"/>
      <c r="CK42" s="25"/>
      <c r="CL42" s="35"/>
      <c r="CM42" s="31"/>
      <c r="CN42" s="31"/>
      <c r="CO42" s="31"/>
      <c r="CP42" s="31"/>
      <c r="CQ42" s="31"/>
      <c r="CR42" s="35"/>
      <c r="CS42" s="31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</row>
    <row r="43" spans="1:210" ht="21" hidden="1" customHeight="1">
      <c r="A43" s="22"/>
      <c r="B43" s="55"/>
      <c r="C43" s="23"/>
      <c r="D43" s="34"/>
      <c r="E43" s="24"/>
      <c r="F43" s="25"/>
      <c r="G43" s="25"/>
      <c r="H43" s="25"/>
      <c r="I43" s="25"/>
      <c r="J43" s="25"/>
      <c r="K43" s="25"/>
      <c r="L43" s="25"/>
      <c r="M43" s="23"/>
      <c r="N43" s="26"/>
      <c r="O43" s="25"/>
      <c r="P43" s="23"/>
      <c r="Q43" s="34"/>
      <c r="R43" s="25"/>
      <c r="S43" s="23"/>
      <c r="T43" s="26"/>
      <c r="U43" s="25"/>
      <c r="V43" s="23"/>
      <c r="W43" s="26"/>
      <c r="X43" s="25"/>
      <c r="Y43" s="23"/>
      <c r="Z43" s="28"/>
      <c r="AA43" s="25"/>
      <c r="AB43" s="23"/>
      <c r="AC43" s="27"/>
      <c r="AD43" s="23"/>
      <c r="AE43" s="23"/>
      <c r="AF43" s="23"/>
      <c r="AG43" s="23"/>
      <c r="AH43" s="23"/>
      <c r="AI43" s="27"/>
      <c r="AJ43" s="29"/>
      <c r="AK43" s="30"/>
      <c r="AL43" s="23"/>
      <c r="AM43" s="23"/>
      <c r="AN43" s="23"/>
      <c r="AO43" s="23"/>
      <c r="AP43" s="23"/>
      <c r="AQ43" s="25"/>
      <c r="AR43" s="25"/>
      <c r="AS43" s="23"/>
      <c r="AT43" s="26"/>
      <c r="AU43" s="25"/>
      <c r="AV43" s="23"/>
      <c r="AW43" s="25"/>
      <c r="AX43" s="23"/>
      <c r="AY43" s="23"/>
      <c r="AZ43" s="26"/>
      <c r="BA43" s="23"/>
      <c r="BB43" s="23"/>
      <c r="BC43" s="23"/>
      <c r="BD43" s="23"/>
      <c r="BE43" s="23"/>
      <c r="BF43" s="33"/>
      <c r="BG43" s="23"/>
      <c r="BH43" s="26"/>
      <c r="BI43" s="23"/>
      <c r="BJ43" s="23"/>
      <c r="BK43" s="23"/>
      <c r="BL43" s="26"/>
      <c r="BM43" s="23"/>
      <c r="BN43" s="23"/>
      <c r="BO43" s="23"/>
      <c r="BP43" s="23"/>
      <c r="BQ43" s="23"/>
      <c r="BR43" s="23"/>
      <c r="BS43" s="25"/>
      <c r="BT43" s="25"/>
      <c r="BU43" s="25"/>
      <c r="BV43" s="25"/>
      <c r="BW43" s="23"/>
      <c r="BX43" s="23"/>
      <c r="BY43" s="23"/>
      <c r="BZ43" s="23"/>
      <c r="CA43" s="23"/>
      <c r="CB43" s="23"/>
      <c r="CC43" s="56"/>
      <c r="CD43" s="23"/>
      <c r="CE43" s="23"/>
      <c r="CF43" s="23"/>
      <c r="CG43" s="23"/>
      <c r="CH43" s="25"/>
      <c r="CI43" s="25"/>
      <c r="CJ43" s="25"/>
      <c r="CK43" s="25"/>
      <c r="CL43" s="35"/>
      <c r="CM43" s="31"/>
      <c r="CN43" s="31"/>
      <c r="CO43" s="31"/>
      <c r="CP43" s="31"/>
      <c r="CQ43" s="31"/>
      <c r="CR43" s="35"/>
      <c r="CS43" s="31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</row>
    <row r="44" spans="1:210" ht="21" hidden="1" customHeight="1">
      <c r="A44" s="22"/>
      <c r="B44" s="55"/>
      <c r="C44" s="23"/>
      <c r="D44" s="34"/>
      <c r="E44" s="24"/>
      <c r="F44" s="25"/>
      <c r="G44" s="25"/>
      <c r="H44" s="25"/>
      <c r="I44" s="25"/>
      <c r="J44" s="25"/>
      <c r="K44" s="25"/>
      <c r="L44" s="25"/>
      <c r="M44" s="23"/>
      <c r="N44" s="26"/>
      <c r="O44" s="25"/>
      <c r="P44" s="23"/>
      <c r="Q44" s="34"/>
      <c r="R44" s="25"/>
      <c r="S44" s="23"/>
      <c r="T44" s="26"/>
      <c r="U44" s="25"/>
      <c r="V44" s="23"/>
      <c r="W44" s="26"/>
      <c r="X44" s="25"/>
      <c r="Y44" s="23"/>
      <c r="Z44" s="28"/>
      <c r="AA44" s="25"/>
      <c r="AB44" s="23"/>
      <c r="AC44" s="27"/>
      <c r="AD44" s="23"/>
      <c r="AE44" s="23"/>
      <c r="AF44" s="23"/>
      <c r="AG44" s="23"/>
      <c r="AH44" s="23"/>
      <c r="AI44" s="27"/>
      <c r="AJ44" s="29"/>
      <c r="AK44" s="30"/>
      <c r="AL44" s="23"/>
      <c r="AM44" s="23"/>
      <c r="AN44" s="23"/>
      <c r="AO44" s="23"/>
      <c r="AP44" s="23"/>
      <c r="AQ44" s="25"/>
      <c r="AR44" s="25"/>
      <c r="AS44" s="23"/>
      <c r="AT44" s="26"/>
      <c r="AU44" s="25"/>
      <c r="AV44" s="23"/>
      <c r="AW44" s="25"/>
      <c r="AX44" s="23"/>
      <c r="AY44" s="23"/>
      <c r="AZ44" s="26"/>
      <c r="BA44" s="23"/>
      <c r="BB44" s="23"/>
      <c r="BC44" s="23"/>
      <c r="BD44" s="23"/>
      <c r="BE44" s="23"/>
      <c r="BF44" s="33"/>
      <c r="BG44" s="23"/>
      <c r="BH44" s="26"/>
      <c r="BI44" s="23"/>
      <c r="BJ44" s="23"/>
      <c r="BK44" s="23"/>
      <c r="BL44" s="26"/>
      <c r="BM44" s="23"/>
      <c r="BN44" s="23"/>
      <c r="BO44" s="23"/>
      <c r="BP44" s="23"/>
      <c r="BQ44" s="23"/>
      <c r="BR44" s="23"/>
      <c r="BS44" s="25"/>
      <c r="BT44" s="25"/>
      <c r="BU44" s="25"/>
      <c r="BV44" s="25"/>
      <c r="BW44" s="23"/>
      <c r="BX44" s="23"/>
      <c r="BY44" s="23"/>
      <c r="BZ44" s="23"/>
      <c r="CA44" s="23"/>
      <c r="CB44" s="23"/>
      <c r="CC44" s="56"/>
      <c r="CD44" s="23"/>
      <c r="CE44" s="23"/>
      <c r="CF44" s="23"/>
      <c r="CG44" s="23"/>
      <c r="CH44" s="25"/>
      <c r="CI44" s="25"/>
      <c r="CJ44" s="25"/>
      <c r="CK44" s="25"/>
      <c r="CL44" s="35"/>
      <c r="CM44" s="31"/>
      <c r="CN44" s="31"/>
      <c r="CO44" s="31"/>
      <c r="CP44" s="31"/>
      <c r="CQ44" s="31"/>
      <c r="CR44" s="35"/>
      <c r="CS44" s="31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</row>
    <row r="45" spans="1:210" ht="0.6" hidden="1" customHeight="1">
      <c r="A45" s="22">
        <v>19</v>
      </c>
      <c r="B45" s="55" t="s">
        <v>72</v>
      </c>
      <c r="C45" s="23">
        <v>10981.3</v>
      </c>
      <c r="D45" s="34">
        <v>0</v>
      </c>
      <c r="E45" s="24">
        <f t="shared" ref="E45:F58" si="23">BU45+CJ45-CG45</f>
        <v>50908.2</v>
      </c>
      <c r="F45" s="25">
        <f t="shared" si="23"/>
        <v>46892.167700000005</v>
      </c>
      <c r="G45" s="25">
        <f t="shared" ref="G45:G58" si="24">F45/E45*100</f>
        <v>92.111227071473763</v>
      </c>
      <c r="H45" s="25">
        <f t="shared" si="20"/>
        <v>18702</v>
      </c>
      <c r="I45" s="25">
        <f t="shared" si="17"/>
        <v>20339.0887</v>
      </c>
      <c r="J45" s="25">
        <f t="shared" ref="J45:J58" si="25">I45/H45*100</f>
        <v>108.7535488183082</v>
      </c>
      <c r="K45" s="25">
        <f t="shared" ref="K45:L58" si="26">N45+T45</f>
        <v>3470</v>
      </c>
      <c r="L45" s="25">
        <f t="shared" si="26"/>
        <v>9006.0767999999989</v>
      </c>
      <c r="M45" s="23">
        <f t="shared" ref="M45:M58" si="27">L45/K45*100</f>
        <v>259.54111815561959</v>
      </c>
      <c r="N45" s="26">
        <v>50</v>
      </c>
      <c r="O45" s="25">
        <v>3003.8807999999995</v>
      </c>
      <c r="P45" s="23">
        <f t="shared" ref="P45:P58" si="28">O45/N45*100</f>
        <v>6007.7615999999989</v>
      </c>
      <c r="Q45" s="34">
        <v>4000</v>
      </c>
      <c r="R45" s="25">
        <v>25.288900000000002</v>
      </c>
      <c r="S45" s="23">
        <f t="shared" ref="S45:S58" si="29">R45/Q45*100</f>
        <v>0.63222250000000013</v>
      </c>
      <c r="T45" s="26">
        <v>3420</v>
      </c>
      <c r="U45" s="25">
        <v>6002.1959999999999</v>
      </c>
      <c r="V45" s="23">
        <f t="shared" ref="V45:V58" si="30">U45/T45*100</f>
        <v>175.50280701754386</v>
      </c>
      <c r="W45" s="26">
        <v>32</v>
      </c>
      <c r="X45" s="25">
        <v>0</v>
      </c>
      <c r="Y45" s="23">
        <f t="shared" ref="Y45:Y58" si="31">X45/W45*100</f>
        <v>0</v>
      </c>
      <c r="Z45" s="28">
        <v>0</v>
      </c>
      <c r="AA45" s="25">
        <v>0</v>
      </c>
      <c r="AB45" s="23" t="e">
        <f t="shared" si="22"/>
        <v>#DIV/0!</v>
      </c>
      <c r="AC45" s="27">
        <v>0</v>
      </c>
      <c r="AD45" s="23">
        <v>0</v>
      </c>
      <c r="AE45" s="23">
        <v>0</v>
      </c>
      <c r="AF45" s="23">
        <v>0</v>
      </c>
      <c r="AG45" s="23">
        <v>26968.2</v>
      </c>
      <c r="AH45" s="23">
        <v>26968.2</v>
      </c>
      <c r="AI45" s="27">
        <v>0</v>
      </c>
      <c r="AJ45" s="29">
        <v>0</v>
      </c>
      <c r="AK45" s="30"/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5">
        <f t="shared" ref="AQ45:AR58" si="32">AT45+AV45+AX45+AZ45</f>
        <v>1400</v>
      </c>
      <c r="AR45" s="25">
        <f t="shared" si="32"/>
        <v>367.73200000000003</v>
      </c>
      <c r="AS45" s="23">
        <f t="shared" ref="AS45:AS58" si="33">AR45/AQ45*100</f>
        <v>26.266571428571428</v>
      </c>
      <c r="AT45" s="26">
        <v>1400</v>
      </c>
      <c r="AU45" s="25">
        <v>367.73200000000003</v>
      </c>
      <c r="AV45" s="23">
        <v>0</v>
      </c>
      <c r="AW45" s="25">
        <v>0</v>
      </c>
      <c r="AX45" s="23">
        <v>0</v>
      </c>
      <c r="AY45" s="23">
        <v>0</v>
      </c>
      <c r="AZ45" s="26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33">
        <v>0</v>
      </c>
      <c r="BG45" s="23">
        <v>0</v>
      </c>
      <c r="BH45" s="26">
        <v>5440</v>
      </c>
      <c r="BI45" s="23">
        <v>633.6</v>
      </c>
      <c r="BJ45" s="23">
        <v>0</v>
      </c>
      <c r="BK45" s="23">
        <v>0</v>
      </c>
      <c r="BL45" s="26">
        <v>0</v>
      </c>
      <c r="BM45" s="23">
        <v>0</v>
      </c>
      <c r="BN45" s="23">
        <v>0</v>
      </c>
      <c r="BO45" s="23">
        <v>0</v>
      </c>
      <c r="BP45" s="23">
        <v>0</v>
      </c>
      <c r="BQ45" s="23">
        <v>0</v>
      </c>
      <c r="BR45" s="23">
        <v>4360</v>
      </c>
      <c r="BS45" s="25">
        <v>10306.391</v>
      </c>
      <c r="BT45" s="25">
        <v>0</v>
      </c>
      <c r="BU45" s="25">
        <f t="shared" si="21"/>
        <v>45670.2</v>
      </c>
      <c r="BV45" s="25">
        <f t="shared" ref="BV45:BV58" si="34">O45+R45+U45+X45+AA45+AD45+AF45+AH45+AJ45+AL45+AN45+AP45+AU45+AW45+AY45+BA45+BC45+BE45+BG45+BI45+BM45+BO45+BQ45+BS45+BT45</f>
        <v>47307.288700000005</v>
      </c>
      <c r="BW45" s="23">
        <v>0</v>
      </c>
      <c r="BX45" s="23">
        <v>0</v>
      </c>
      <c r="BY45" s="23">
        <v>5238</v>
      </c>
      <c r="BZ45" s="23">
        <v>-415.12099999999998</v>
      </c>
      <c r="CA45" s="23">
        <v>0</v>
      </c>
      <c r="CB45" s="23">
        <v>0</v>
      </c>
      <c r="CC45" s="56">
        <v>0</v>
      </c>
      <c r="CD45" s="23">
        <v>0</v>
      </c>
      <c r="CE45" s="23">
        <v>0</v>
      </c>
      <c r="CF45" s="23">
        <v>0</v>
      </c>
      <c r="CG45" s="23">
        <v>3000</v>
      </c>
      <c r="CH45" s="25">
        <v>3000</v>
      </c>
      <c r="CI45" s="25">
        <v>0</v>
      </c>
      <c r="CJ45" s="25">
        <f t="shared" ref="CJ45:CJ58" si="35">BW45+BY45+CA45+CC45+CE45+CG45</f>
        <v>8238</v>
      </c>
      <c r="CK45" s="25">
        <f t="shared" ref="CK45:CK58" si="36">BX45+BZ45+CB45+CD45+CF45+CH45+CI45</f>
        <v>2584.8789999999999</v>
      </c>
      <c r="CL45" s="35"/>
      <c r="CM45" s="31"/>
      <c r="CN45" s="31"/>
      <c r="CO45" s="31"/>
      <c r="CP45" s="31"/>
      <c r="CQ45" s="31"/>
      <c r="CR45" s="35"/>
      <c r="CS45" s="31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</row>
    <row r="46" spans="1:210" ht="21" hidden="1" customHeight="1">
      <c r="A46" s="22">
        <v>20</v>
      </c>
      <c r="B46" s="55" t="s">
        <v>73</v>
      </c>
      <c r="C46" s="23">
        <v>51302</v>
      </c>
      <c r="D46" s="34">
        <v>0</v>
      </c>
      <c r="E46" s="24">
        <f t="shared" si="23"/>
        <v>194639.3</v>
      </c>
      <c r="F46" s="25">
        <f t="shared" si="23"/>
        <v>190778.5282</v>
      </c>
      <c r="G46" s="25">
        <f t="shared" si="24"/>
        <v>98.016447962975633</v>
      </c>
      <c r="H46" s="25">
        <f t="shared" si="20"/>
        <v>49352.600000000006</v>
      </c>
      <c r="I46" s="25">
        <f t="shared" si="17"/>
        <v>45638.245199999998</v>
      </c>
      <c r="J46" s="25">
        <f t="shared" si="25"/>
        <v>92.473841702362165</v>
      </c>
      <c r="K46" s="25">
        <f t="shared" si="26"/>
        <v>23194.9</v>
      </c>
      <c r="L46" s="25">
        <f t="shared" si="26"/>
        <v>33287.872200000005</v>
      </c>
      <c r="M46" s="23">
        <f t="shared" si="27"/>
        <v>143.51375604119872</v>
      </c>
      <c r="N46" s="26">
        <v>1214</v>
      </c>
      <c r="O46" s="25">
        <v>5730.8482000000022</v>
      </c>
      <c r="P46" s="23">
        <f t="shared" si="28"/>
        <v>472.06327841845155</v>
      </c>
      <c r="Q46" s="34">
        <v>20757.7</v>
      </c>
      <c r="R46" s="25">
        <v>7192.5730000000003</v>
      </c>
      <c r="S46" s="23">
        <f t="shared" si="29"/>
        <v>34.65014428380794</v>
      </c>
      <c r="T46" s="26">
        <v>21980.9</v>
      </c>
      <c r="U46" s="25">
        <v>27557.024000000001</v>
      </c>
      <c r="V46" s="23">
        <f t="shared" si="30"/>
        <v>125.36804225486674</v>
      </c>
      <c r="W46" s="26">
        <v>600</v>
      </c>
      <c r="X46" s="25">
        <v>427.6</v>
      </c>
      <c r="Y46" s="23">
        <f t="shared" si="31"/>
        <v>71.266666666666666</v>
      </c>
      <c r="Z46" s="28">
        <v>0</v>
      </c>
      <c r="AA46" s="25">
        <v>0</v>
      </c>
      <c r="AB46" s="23" t="e">
        <f t="shared" si="22"/>
        <v>#DIV/0!</v>
      </c>
      <c r="AC46" s="27">
        <v>0</v>
      </c>
      <c r="AD46" s="23">
        <v>0</v>
      </c>
      <c r="AE46" s="23">
        <v>0</v>
      </c>
      <c r="AF46" s="23">
        <v>0</v>
      </c>
      <c r="AG46" s="23">
        <v>129646.39999999999</v>
      </c>
      <c r="AH46" s="23">
        <v>129646.39999999999</v>
      </c>
      <c r="AI46" s="27">
        <v>0</v>
      </c>
      <c r="AJ46" s="29">
        <v>0</v>
      </c>
      <c r="AK46" s="30">
        <v>933.5</v>
      </c>
      <c r="AL46" s="23">
        <v>871.9</v>
      </c>
      <c r="AM46" s="23">
        <v>0</v>
      </c>
      <c r="AN46" s="23">
        <v>0</v>
      </c>
      <c r="AO46" s="23">
        <v>0</v>
      </c>
      <c r="AP46" s="23">
        <v>0</v>
      </c>
      <c r="AQ46" s="25">
        <f t="shared" si="32"/>
        <v>1550</v>
      </c>
      <c r="AR46" s="25">
        <f t="shared" si="32"/>
        <v>1183</v>
      </c>
      <c r="AS46" s="23">
        <f t="shared" si="33"/>
        <v>76.322580645161281</v>
      </c>
      <c r="AT46" s="26">
        <v>1550</v>
      </c>
      <c r="AU46" s="25">
        <v>1183</v>
      </c>
      <c r="AV46" s="23">
        <v>0</v>
      </c>
      <c r="AW46" s="25">
        <v>0</v>
      </c>
      <c r="AX46" s="23">
        <v>0</v>
      </c>
      <c r="AY46" s="23">
        <v>0</v>
      </c>
      <c r="AZ46" s="26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33">
        <v>0</v>
      </c>
      <c r="BG46" s="23">
        <v>0</v>
      </c>
      <c r="BH46" s="26">
        <v>3250</v>
      </c>
      <c r="BI46" s="23">
        <v>3527.2</v>
      </c>
      <c r="BJ46" s="23">
        <v>200</v>
      </c>
      <c r="BK46" s="23">
        <v>3</v>
      </c>
      <c r="BL46" s="26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0</v>
      </c>
      <c r="BR46" s="23">
        <v>0</v>
      </c>
      <c r="BS46" s="25">
        <v>20</v>
      </c>
      <c r="BT46" s="25">
        <v>0</v>
      </c>
      <c r="BU46" s="25">
        <f t="shared" si="21"/>
        <v>179932.5</v>
      </c>
      <c r="BV46" s="25">
        <f t="shared" si="34"/>
        <v>176156.54519999999</v>
      </c>
      <c r="BW46" s="23">
        <v>0</v>
      </c>
      <c r="BX46" s="23">
        <v>0</v>
      </c>
      <c r="BY46" s="23">
        <v>14706.8</v>
      </c>
      <c r="BZ46" s="23">
        <v>14621.983</v>
      </c>
      <c r="CA46" s="23">
        <v>0</v>
      </c>
      <c r="CB46" s="23">
        <v>0</v>
      </c>
      <c r="CC46" s="56">
        <v>0</v>
      </c>
      <c r="CD46" s="23">
        <v>0</v>
      </c>
      <c r="CE46" s="23">
        <v>0</v>
      </c>
      <c r="CF46" s="23">
        <v>0</v>
      </c>
      <c r="CG46" s="23">
        <v>499.1</v>
      </c>
      <c r="CH46" s="25">
        <v>499</v>
      </c>
      <c r="CI46" s="25">
        <v>0</v>
      </c>
      <c r="CJ46" s="25">
        <f t="shared" si="35"/>
        <v>15205.9</v>
      </c>
      <c r="CK46" s="25">
        <f t="shared" si="36"/>
        <v>15120.983</v>
      </c>
      <c r="CL46" s="35"/>
      <c r="CM46" s="31"/>
      <c r="CN46" s="31"/>
      <c r="CO46" s="31"/>
      <c r="CP46" s="31"/>
      <c r="CQ46" s="31"/>
      <c r="CR46" s="35"/>
      <c r="CS46" s="31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</row>
    <row r="47" spans="1:210" ht="21" hidden="1" customHeight="1">
      <c r="A47" s="22">
        <v>21</v>
      </c>
      <c r="B47" s="55" t="s">
        <v>74</v>
      </c>
      <c r="C47" s="23">
        <v>3284.7</v>
      </c>
      <c r="D47" s="34">
        <v>0</v>
      </c>
      <c r="E47" s="24">
        <f t="shared" si="23"/>
        <v>162546.79999999999</v>
      </c>
      <c r="F47" s="25">
        <f t="shared" si="23"/>
        <v>138132.87400000001</v>
      </c>
      <c r="G47" s="25">
        <f t="shared" si="24"/>
        <v>84.980371191558376</v>
      </c>
      <c r="H47" s="25">
        <f t="shared" si="20"/>
        <v>62247.4</v>
      </c>
      <c r="I47" s="25">
        <f t="shared" si="17"/>
        <v>39450.858999999997</v>
      </c>
      <c r="J47" s="25">
        <f t="shared" si="25"/>
        <v>63.377520988828437</v>
      </c>
      <c r="K47" s="25">
        <f t="shared" si="26"/>
        <v>21084.2</v>
      </c>
      <c r="L47" s="25">
        <f t="shared" si="26"/>
        <v>29891.919999999998</v>
      </c>
      <c r="M47" s="23">
        <f t="shared" si="27"/>
        <v>141.77402984225154</v>
      </c>
      <c r="N47" s="26">
        <v>984.2</v>
      </c>
      <c r="O47" s="25">
        <v>13101.557999999997</v>
      </c>
      <c r="P47" s="23">
        <f t="shared" si="28"/>
        <v>1331.1885795570004</v>
      </c>
      <c r="Q47" s="34">
        <v>29963.200000000001</v>
      </c>
      <c r="R47" s="25">
        <v>5719.5640000000003</v>
      </c>
      <c r="S47" s="23">
        <f t="shared" si="29"/>
        <v>19.08862871789395</v>
      </c>
      <c r="T47" s="26">
        <v>20100</v>
      </c>
      <c r="U47" s="25">
        <v>16790.362000000001</v>
      </c>
      <c r="V47" s="23">
        <f t="shared" si="30"/>
        <v>83.53413930348259</v>
      </c>
      <c r="W47" s="26">
        <v>800</v>
      </c>
      <c r="X47" s="25">
        <v>0</v>
      </c>
      <c r="Y47" s="23">
        <f t="shared" si="31"/>
        <v>0</v>
      </c>
      <c r="Z47" s="28">
        <v>0</v>
      </c>
      <c r="AA47" s="25">
        <v>0</v>
      </c>
      <c r="AB47" s="23" t="e">
        <f t="shared" si="22"/>
        <v>#DIV/0!</v>
      </c>
      <c r="AC47" s="27">
        <v>0</v>
      </c>
      <c r="AD47" s="23">
        <v>0</v>
      </c>
      <c r="AE47" s="23">
        <v>0</v>
      </c>
      <c r="AF47" s="23">
        <v>0</v>
      </c>
      <c r="AG47" s="23">
        <v>77284.600000000006</v>
      </c>
      <c r="AH47" s="23">
        <v>77284.600000000006</v>
      </c>
      <c r="AI47" s="27">
        <v>0</v>
      </c>
      <c r="AJ47" s="29">
        <v>0</v>
      </c>
      <c r="AK47" s="30">
        <v>1089.8</v>
      </c>
      <c r="AL47" s="23">
        <v>544.9</v>
      </c>
      <c r="AM47" s="23">
        <v>0</v>
      </c>
      <c r="AN47" s="23">
        <v>0</v>
      </c>
      <c r="AO47" s="23">
        <v>0</v>
      </c>
      <c r="AP47" s="23">
        <v>0</v>
      </c>
      <c r="AQ47" s="25">
        <f t="shared" si="32"/>
        <v>350</v>
      </c>
      <c r="AR47" s="25">
        <f t="shared" si="32"/>
        <v>205.07499999999999</v>
      </c>
      <c r="AS47" s="23">
        <f t="shared" si="33"/>
        <v>58.592857142857135</v>
      </c>
      <c r="AT47" s="26">
        <v>350</v>
      </c>
      <c r="AU47" s="25">
        <v>205.07499999999999</v>
      </c>
      <c r="AV47" s="23">
        <v>0</v>
      </c>
      <c r="AW47" s="25">
        <v>0</v>
      </c>
      <c r="AX47" s="23">
        <v>0</v>
      </c>
      <c r="AY47" s="23">
        <v>0</v>
      </c>
      <c r="AZ47" s="26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33">
        <v>5000</v>
      </c>
      <c r="BG47" s="23">
        <v>254</v>
      </c>
      <c r="BH47" s="26">
        <v>3700</v>
      </c>
      <c r="BI47" s="23">
        <v>3380.3</v>
      </c>
      <c r="BJ47" s="23">
        <v>0</v>
      </c>
      <c r="BK47" s="23">
        <v>15.3</v>
      </c>
      <c r="BL47" s="26">
        <v>500</v>
      </c>
      <c r="BM47" s="23">
        <v>0</v>
      </c>
      <c r="BN47" s="23">
        <v>0</v>
      </c>
      <c r="BO47" s="23">
        <v>0</v>
      </c>
      <c r="BP47" s="23">
        <v>0</v>
      </c>
      <c r="BQ47" s="23">
        <v>0</v>
      </c>
      <c r="BR47" s="23">
        <v>850</v>
      </c>
      <c r="BS47" s="25">
        <v>0</v>
      </c>
      <c r="BT47" s="25">
        <v>0</v>
      </c>
      <c r="BU47" s="25">
        <f t="shared" si="21"/>
        <v>140621.79999999999</v>
      </c>
      <c r="BV47" s="25">
        <f t="shared" si="34"/>
        <v>117280.359</v>
      </c>
      <c r="BW47" s="23">
        <v>0</v>
      </c>
      <c r="BX47" s="23">
        <v>0</v>
      </c>
      <c r="BY47" s="23">
        <v>21925</v>
      </c>
      <c r="BZ47" s="23">
        <v>20852.514999999999</v>
      </c>
      <c r="CA47" s="23">
        <v>0</v>
      </c>
      <c r="CB47" s="23">
        <v>0</v>
      </c>
      <c r="CC47" s="56">
        <v>0</v>
      </c>
      <c r="CD47" s="23">
        <v>0</v>
      </c>
      <c r="CE47" s="23">
        <v>0</v>
      </c>
      <c r="CF47" s="23">
        <v>0</v>
      </c>
      <c r="CG47" s="23">
        <v>31380.3</v>
      </c>
      <c r="CH47" s="25">
        <v>22731.971000000001</v>
      </c>
      <c r="CI47" s="25">
        <v>0</v>
      </c>
      <c r="CJ47" s="25">
        <f t="shared" si="35"/>
        <v>53305.3</v>
      </c>
      <c r="CK47" s="25">
        <f t="shared" si="36"/>
        <v>43584.486000000004</v>
      </c>
      <c r="CL47" s="35"/>
      <c r="CM47" s="31"/>
      <c r="CN47" s="31"/>
      <c r="CO47" s="31"/>
      <c r="CP47" s="31"/>
      <c r="CQ47" s="31"/>
      <c r="CR47" s="35"/>
      <c r="CS47" s="31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</row>
    <row r="48" spans="1:210" ht="21" hidden="1" customHeight="1">
      <c r="A48" s="22">
        <v>22</v>
      </c>
      <c r="B48" s="55" t="s">
        <v>75</v>
      </c>
      <c r="C48" s="23">
        <v>303.7</v>
      </c>
      <c r="D48" s="34">
        <v>0</v>
      </c>
      <c r="E48" s="24">
        <f t="shared" si="23"/>
        <v>63012</v>
      </c>
      <c r="F48" s="25">
        <f t="shared" si="23"/>
        <v>50757.262999999999</v>
      </c>
      <c r="G48" s="25">
        <f t="shared" si="24"/>
        <v>80.551740938233991</v>
      </c>
      <c r="H48" s="25">
        <f t="shared" si="20"/>
        <v>22116</v>
      </c>
      <c r="I48" s="25">
        <f t="shared" si="17"/>
        <v>9861.2880000000023</v>
      </c>
      <c r="J48" s="25">
        <f t="shared" si="25"/>
        <v>44.588931090613144</v>
      </c>
      <c r="K48" s="25">
        <f t="shared" si="26"/>
        <v>8570</v>
      </c>
      <c r="L48" s="25">
        <f t="shared" si="26"/>
        <v>8532.987000000001</v>
      </c>
      <c r="M48" s="23">
        <f t="shared" si="27"/>
        <v>99.568109684947501</v>
      </c>
      <c r="N48" s="26">
        <v>570</v>
      </c>
      <c r="O48" s="25">
        <v>2510.8630000000016</v>
      </c>
      <c r="P48" s="23">
        <f t="shared" si="28"/>
        <v>440.50228070175467</v>
      </c>
      <c r="Q48" s="34">
        <v>9000</v>
      </c>
      <c r="R48" s="25">
        <v>52.076000000000001</v>
      </c>
      <c r="S48" s="23">
        <f t="shared" si="29"/>
        <v>0.57862222222222226</v>
      </c>
      <c r="T48" s="26">
        <v>8000</v>
      </c>
      <c r="U48" s="25">
        <v>6022.1239999999998</v>
      </c>
      <c r="V48" s="23">
        <f t="shared" si="30"/>
        <v>75.27655</v>
      </c>
      <c r="W48" s="26">
        <v>396</v>
      </c>
      <c r="X48" s="25">
        <v>54</v>
      </c>
      <c r="Y48" s="23">
        <f t="shared" si="31"/>
        <v>13.636363636363635</v>
      </c>
      <c r="Z48" s="28">
        <v>0</v>
      </c>
      <c r="AA48" s="25">
        <v>0</v>
      </c>
      <c r="AB48" s="23" t="e">
        <f t="shared" si="22"/>
        <v>#DIV/0!</v>
      </c>
      <c r="AC48" s="27">
        <v>0</v>
      </c>
      <c r="AD48" s="23">
        <v>0</v>
      </c>
      <c r="AE48" s="23">
        <v>0</v>
      </c>
      <c r="AF48" s="23">
        <v>0</v>
      </c>
      <c r="AG48" s="23">
        <v>35294.699999999997</v>
      </c>
      <c r="AH48" s="23">
        <v>35294.699999999997</v>
      </c>
      <c r="AI48" s="27">
        <v>0</v>
      </c>
      <c r="AJ48" s="29">
        <v>0</v>
      </c>
      <c r="AK48" s="30"/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5">
        <f t="shared" si="32"/>
        <v>250</v>
      </c>
      <c r="AR48" s="25">
        <f t="shared" si="32"/>
        <v>147.52500000000001</v>
      </c>
      <c r="AS48" s="23">
        <f t="shared" si="33"/>
        <v>59.010000000000005</v>
      </c>
      <c r="AT48" s="26">
        <v>250</v>
      </c>
      <c r="AU48" s="25">
        <v>147.52500000000001</v>
      </c>
      <c r="AV48" s="23">
        <v>0</v>
      </c>
      <c r="AW48" s="25">
        <v>0</v>
      </c>
      <c r="AX48" s="23">
        <v>0</v>
      </c>
      <c r="AY48" s="23">
        <v>0</v>
      </c>
      <c r="AZ48" s="26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33">
        <v>900</v>
      </c>
      <c r="BG48" s="23">
        <v>0</v>
      </c>
      <c r="BH48" s="26">
        <v>3000</v>
      </c>
      <c r="BI48" s="23">
        <v>1074.7</v>
      </c>
      <c r="BJ48" s="23">
        <v>900</v>
      </c>
      <c r="BK48" s="23">
        <v>0</v>
      </c>
      <c r="BL48" s="26">
        <v>0</v>
      </c>
      <c r="BM48" s="23">
        <v>0</v>
      </c>
      <c r="BN48" s="23">
        <v>0</v>
      </c>
      <c r="BO48" s="23">
        <v>0</v>
      </c>
      <c r="BP48" s="23">
        <v>0</v>
      </c>
      <c r="BQ48" s="23">
        <v>0</v>
      </c>
      <c r="BR48" s="23">
        <v>0</v>
      </c>
      <c r="BS48" s="25">
        <v>0</v>
      </c>
      <c r="BT48" s="25">
        <v>0</v>
      </c>
      <c r="BU48" s="25">
        <f t="shared" si="21"/>
        <v>57410.7</v>
      </c>
      <c r="BV48" s="25">
        <f t="shared" si="34"/>
        <v>45155.987999999998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3">
        <v>0</v>
      </c>
      <c r="CC48" s="56">
        <v>5601.3</v>
      </c>
      <c r="CD48" s="23">
        <v>5601.2749999999996</v>
      </c>
      <c r="CE48" s="23">
        <v>0</v>
      </c>
      <c r="CF48" s="23">
        <v>0</v>
      </c>
      <c r="CG48" s="23">
        <v>8750</v>
      </c>
      <c r="CH48" s="25">
        <v>3293.51</v>
      </c>
      <c r="CI48" s="25">
        <v>0</v>
      </c>
      <c r="CJ48" s="25">
        <f t="shared" si="35"/>
        <v>14351.3</v>
      </c>
      <c r="CK48" s="25">
        <f t="shared" si="36"/>
        <v>8894.7849999999999</v>
      </c>
      <c r="CL48" s="35"/>
      <c r="CM48" s="31"/>
      <c r="CN48" s="31"/>
      <c r="CO48" s="31"/>
      <c r="CP48" s="31"/>
      <c r="CQ48" s="31"/>
      <c r="CR48" s="35"/>
      <c r="CS48" s="31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</row>
    <row r="49" spans="1:210" ht="21" hidden="1" customHeight="1">
      <c r="A49" s="22">
        <v>23</v>
      </c>
      <c r="B49" s="55" t="s">
        <v>76</v>
      </c>
      <c r="C49" s="23">
        <v>4807.7</v>
      </c>
      <c r="D49" s="34">
        <v>269.5</v>
      </c>
      <c r="E49" s="24">
        <f t="shared" si="23"/>
        <v>51971.5</v>
      </c>
      <c r="F49" s="25">
        <f t="shared" si="23"/>
        <v>41919.936999999998</v>
      </c>
      <c r="G49" s="25">
        <f t="shared" si="24"/>
        <v>80.659471056251988</v>
      </c>
      <c r="H49" s="25">
        <f t="shared" si="20"/>
        <v>21374</v>
      </c>
      <c r="I49" s="25">
        <f t="shared" si="17"/>
        <v>11322.437</v>
      </c>
      <c r="J49" s="25">
        <f t="shared" si="25"/>
        <v>52.972943763450921</v>
      </c>
      <c r="K49" s="25">
        <f t="shared" si="26"/>
        <v>5800</v>
      </c>
      <c r="L49" s="25">
        <f t="shared" si="26"/>
        <v>7867.7669999999998</v>
      </c>
      <c r="M49" s="23">
        <f t="shared" si="27"/>
        <v>135.65115517241381</v>
      </c>
      <c r="N49" s="26">
        <v>300</v>
      </c>
      <c r="O49" s="25">
        <v>3102.0010000000007</v>
      </c>
      <c r="P49" s="23">
        <f t="shared" si="28"/>
        <v>1034.0003333333336</v>
      </c>
      <c r="Q49" s="34">
        <v>9140</v>
      </c>
      <c r="R49" s="25">
        <v>1427.36</v>
      </c>
      <c r="S49" s="23">
        <f t="shared" si="29"/>
        <v>15.616630196936542</v>
      </c>
      <c r="T49" s="26">
        <v>5500</v>
      </c>
      <c r="U49" s="25">
        <v>4765.7659999999996</v>
      </c>
      <c r="V49" s="23">
        <f t="shared" si="30"/>
        <v>86.650290909090899</v>
      </c>
      <c r="W49" s="26">
        <v>304</v>
      </c>
      <c r="X49" s="25">
        <v>35</v>
      </c>
      <c r="Y49" s="23">
        <f t="shared" si="31"/>
        <v>11.513157894736842</v>
      </c>
      <c r="Z49" s="28">
        <v>0</v>
      </c>
      <c r="AA49" s="25">
        <v>0</v>
      </c>
      <c r="AB49" s="23" t="e">
        <f t="shared" si="22"/>
        <v>#DIV/0!</v>
      </c>
      <c r="AC49" s="27">
        <v>0</v>
      </c>
      <c r="AD49" s="23">
        <v>0</v>
      </c>
      <c r="AE49" s="23">
        <v>0</v>
      </c>
      <c r="AF49" s="23">
        <v>0</v>
      </c>
      <c r="AG49" s="23">
        <v>30597.5</v>
      </c>
      <c r="AH49" s="23">
        <v>30597.5</v>
      </c>
      <c r="AI49" s="27">
        <v>0</v>
      </c>
      <c r="AJ49" s="29">
        <v>0</v>
      </c>
      <c r="AK49" s="30"/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5">
        <f t="shared" si="32"/>
        <v>1480</v>
      </c>
      <c r="AR49" s="25">
        <f t="shared" si="32"/>
        <v>1024.81</v>
      </c>
      <c r="AS49" s="23">
        <f t="shared" si="33"/>
        <v>69.243918918918908</v>
      </c>
      <c r="AT49" s="26">
        <v>1000</v>
      </c>
      <c r="AU49" s="25">
        <v>544.80999999999995</v>
      </c>
      <c r="AV49" s="23">
        <v>0</v>
      </c>
      <c r="AW49" s="25">
        <v>0</v>
      </c>
      <c r="AX49" s="23">
        <v>0</v>
      </c>
      <c r="AY49" s="23">
        <v>0</v>
      </c>
      <c r="AZ49" s="26">
        <v>480</v>
      </c>
      <c r="BA49" s="23">
        <v>480</v>
      </c>
      <c r="BB49" s="23">
        <v>0</v>
      </c>
      <c r="BC49" s="23">
        <v>0</v>
      </c>
      <c r="BD49" s="23">
        <v>0</v>
      </c>
      <c r="BE49" s="23">
        <v>0</v>
      </c>
      <c r="BF49" s="33">
        <v>3250</v>
      </c>
      <c r="BG49" s="23">
        <v>887.5</v>
      </c>
      <c r="BH49" s="26">
        <v>950</v>
      </c>
      <c r="BI49" s="23">
        <v>80</v>
      </c>
      <c r="BJ49" s="23">
        <v>800</v>
      </c>
      <c r="BK49" s="23">
        <v>0</v>
      </c>
      <c r="BL49" s="26">
        <v>350</v>
      </c>
      <c r="BM49" s="23">
        <v>0</v>
      </c>
      <c r="BN49" s="23">
        <v>0</v>
      </c>
      <c r="BO49" s="23">
        <v>0</v>
      </c>
      <c r="BP49" s="23">
        <v>0</v>
      </c>
      <c r="BQ49" s="23">
        <v>0</v>
      </c>
      <c r="BR49" s="23">
        <v>100</v>
      </c>
      <c r="BS49" s="25">
        <v>0</v>
      </c>
      <c r="BT49" s="25">
        <v>0</v>
      </c>
      <c r="BU49" s="25">
        <f t="shared" si="21"/>
        <v>51971.5</v>
      </c>
      <c r="BV49" s="25">
        <f t="shared" si="34"/>
        <v>41919.936999999998</v>
      </c>
      <c r="BW49" s="23">
        <v>0</v>
      </c>
      <c r="BX49" s="23">
        <v>0</v>
      </c>
      <c r="BY49" s="23">
        <v>0</v>
      </c>
      <c r="BZ49" s="23">
        <v>0</v>
      </c>
      <c r="CA49" s="23">
        <v>0</v>
      </c>
      <c r="CB49" s="23">
        <v>0</v>
      </c>
      <c r="CC49" s="56">
        <v>0</v>
      </c>
      <c r="CD49" s="23">
        <v>0</v>
      </c>
      <c r="CE49" s="23">
        <v>0</v>
      </c>
      <c r="CF49" s="23">
        <v>0</v>
      </c>
      <c r="CG49" s="23">
        <v>2850</v>
      </c>
      <c r="CH49" s="25">
        <v>0</v>
      </c>
      <c r="CI49" s="25">
        <v>0</v>
      </c>
      <c r="CJ49" s="25">
        <f t="shared" si="35"/>
        <v>2850</v>
      </c>
      <c r="CK49" s="25">
        <f t="shared" si="36"/>
        <v>0</v>
      </c>
      <c r="CL49" s="35"/>
      <c r="CM49" s="31"/>
      <c r="CN49" s="31"/>
      <c r="CO49" s="31"/>
      <c r="CP49" s="31"/>
      <c r="CQ49" s="31"/>
      <c r="CR49" s="35"/>
      <c r="CS49" s="31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</row>
    <row r="50" spans="1:210" ht="21" hidden="1" customHeight="1">
      <c r="A50" s="22">
        <v>24</v>
      </c>
      <c r="B50" s="55" t="s">
        <v>77</v>
      </c>
      <c r="C50" s="23">
        <v>8427.2000000000007</v>
      </c>
      <c r="D50" s="34">
        <v>0</v>
      </c>
      <c r="E50" s="24">
        <f t="shared" si="23"/>
        <v>62218</v>
      </c>
      <c r="F50" s="25">
        <f t="shared" si="23"/>
        <v>57314.8223</v>
      </c>
      <c r="G50" s="25">
        <f t="shared" si="24"/>
        <v>92.119358224308073</v>
      </c>
      <c r="H50" s="25">
        <f t="shared" si="20"/>
        <v>21965</v>
      </c>
      <c r="I50" s="25">
        <f t="shared" si="17"/>
        <v>17322.8223</v>
      </c>
      <c r="J50" s="25">
        <f t="shared" si="25"/>
        <v>78.865569314819027</v>
      </c>
      <c r="K50" s="25">
        <f t="shared" si="26"/>
        <v>4090</v>
      </c>
      <c r="L50" s="25">
        <f t="shared" si="26"/>
        <v>5753.9752999999992</v>
      </c>
      <c r="M50" s="23">
        <f t="shared" si="27"/>
        <v>140.68399266503667</v>
      </c>
      <c r="N50" s="26">
        <v>90</v>
      </c>
      <c r="O50" s="25">
        <v>859.76629999999909</v>
      </c>
      <c r="P50" s="23">
        <f t="shared" si="28"/>
        <v>955.29588888888793</v>
      </c>
      <c r="Q50" s="34">
        <v>4700</v>
      </c>
      <c r="R50" s="25">
        <v>2892.2220000000002</v>
      </c>
      <c r="S50" s="23">
        <f t="shared" si="29"/>
        <v>61.536638297872351</v>
      </c>
      <c r="T50" s="26">
        <v>4000</v>
      </c>
      <c r="U50" s="25">
        <v>4894.2089999999998</v>
      </c>
      <c r="V50" s="23">
        <f t="shared" si="30"/>
        <v>122.355225</v>
      </c>
      <c r="W50" s="26">
        <v>100</v>
      </c>
      <c r="X50" s="25">
        <v>39.700000000000003</v>
      </c>
      <c r="Y50" s="23">
        <f t="shared" si="31"/>
        <v>39.700000000000003</v>
      </c>
      <c r="Z50" s="28">
        <v>0</v>
      </c>
      <c r="AA50" s="25">
        <v>0</v>
      </c>
      <c r="AB50" s="23" t="e">
        <f t="shared" si="22"/>
        <v>#DIV/0!</v>
      </c>
      <c r="AC50" s="27">
        <v>0</v>
      </c>
      <c r="AD50" s="23">
        <v>0</v>
      </c>
      <c r="AE50" s="23">
        <v>0</v>
      </c>
      <c r="AF50" s="23">
        <v>0</v>
      </c>
      <c r="AG50" s="23">
        <v>35675</v>
      </c>
      <c r="AH50" s="23">
        <v>35675</v>
      </c>
      <c r="AI50" s="27">
        <v>0</v>
      </c>
      <c r="AJ50" s="29">
        <v>0</v>
      </c>
      <c r="AK50" s="30"/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5">
        <f t="shared" si="32"/>
        <v>10675</v>
      </c>
      <c r="AR50" s="25">
        <f t="shared" si="32"/>
        <v>6974.76</v>
      </c>
      <c r="AS50" s="23">
        <f t="shared" si="33"/>
        <v>65.337330210772834</v>
      </c>
      <c r="AT50" s="26">
        <v>10675</v>
      </c>
      <c r="AU50" s="25">
        <v>6974.76</v>
      </c>
      <c r="AV50" s="23">
        <v>0</v>
      </c>
      <c r="AW50" s="25">
        <v>0</v>
      </c>
      <c r="AX50" s="23">
        <v>0</v>
      </c>
      <c r="AY50" s="23">
        <v>0</v>
      </c>
      <c r="AZ50" s="26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33">
        <v>1100</v>
      </c>
      <c r="BG50" s="23">
        <v>700</v>
      </c>
      <c r="BH50" s="26">
        <v>900</v>
      </c>
      <c r="BI50" s="23">
        <v>431.245</v>
      </c>
      <c r="BJ50" s="23">
        <v>900</v>
      </c>
      <c r="BK50" s="23">
        <v>431.245</v>
      </c>
      <c r="BL50" s="26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400</v>
      </c>
      <c r="BS50" s="25">
        <v>530.91999999999996</v>
      </c>
      <c r="BT50" s="25">
        <v>0</v>
      </c>
      <c r="BU50" s="25">
        <f t="shared" si="21"/>
        <v>57640</v>
      </c>
      <c r="BV50" s="25">
        <f t="shared" si="34"/>
        <v>52997.8223</v>
      </c>
      <c r="BW50" s="23">
        <v>0</v>
      </c>
      <c r="BX50" s="23">
        <v>0</v>
      </c>
      <c r="BY50" s="23">
        <v>4578</v>
      </c>
      <c r="BZ50" s="23">
        <v>4317</v>
      </c>
      <c r="CA50" s="23">
        <v>0</v>
      </c>
      <c r="CB50" s="23">
        <v>0</v>
      </c>
      <c r="CC50" s="56">
        <v>0</v>
      </c>
      <c r="CD50" s="23">
        <v>0</v>
      </c>
      <c r="CE50" s="23">
        <v>0</v>
      </c>
      <c r="CF50" s="23">
        <v>0</v>
      </c>
      <c r="CG50" s="23">
        <v>3000</v>
      </c>
      <c r="CH50" s="25">
        <v>3000</v>
      </c>
      <c r="CI50" s="25">
        <v>0</v>
      </c>
      <c r="CJ50" s="25">
        <f t="shared" si="35"/>
        <v>7578</v>
      </c>
      <c r="CK50" s="25">
        <f t="shared" si="36"/>
        <v>7317</v>
      </c>
      <c r="CL50" s="35"/>
      <c r="CM50" s="31"/>
      <c r="CN50" s="31"/>
      <c r="CO50" s="31"/>
      <c r="CP50" s="31"/>
      <c r="CQ50" s="31"/>
      <c r="CR50" s="35"/>
      <c r="CS50" s="31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</row>
    <row r="51" spans="1:210" ht="21" hidden="1" customHeight="1">
      <c r="A51" s="22">
        <v>25</v>
      </c>
      <c r="B51" s="55" t="s">
        <v>78</v>
      </c>
      <c r="C51" s="23">
        <v>10362.5</v>
      </c>
      <c r="D51" s="34">
        <v>0</v>
      </c>
      <c r="E51" s="24">
        <f t="shared" si="23"/>
        <v>75339.600000000006</v>
      </c>
      <c r="F51" s="25">
        <f t="shared" si="23"/>
        <v>81365.133000000002</v>
      </c>
      <c r="G51" s="25">
        <f t="shared" si="24"/>
        <v>107.9978298265454</v>
      </c>
      <c r="H51" s="25">
        <f t="shared" si="20"/>
        <v>30483</v>
      </c>
      <c r="I51" s="25">
        <f t="shared" si="17"/>
        <v>37328.266000000003</v>
      </c>
      <c r="J51" s="25">
        <f t="shared" si="25"/>
        <v>122.45601154741988</v>
      </c>
      <c r="K51" s="25">
        <f t="shared" si="26"/>
        <v>14827.599999999999</v>
      </c>
      <c r="L51" s="25">
        <f t="shared" si="26"/>
        <v>23601.754000000001</v>
      </c>
      <c r="M51" s="23">
        <f t="shared" si="27"/>
        <v>159.1744719307238</v>
      </c>
      <c r="N51" s="26">
        <v>2853.7</v>
      </c>
      <c r="O51" s="25">
        <v>5068.6389999999983</v>
      </c>
      <c r="P51" s="23">
        <f t="shared" si="28"/>
        <v>177.61639275326763</v>
      </c>
      <c r="Q51" s="34">
        <v>7005.4</v>
      </c>
      <c r="R51" s="25">
        <v>5319.2849999999999</v>
      </c>
      <c r="S51" s="23">
        <f t="shared" si="29"/>
        <v>75.931210209267135</v>
      </c>
      <c r="T51" s="26">
        <v>11973.9</v>
      </c>
      <c r="U51" s="25">
        <v>18533.115000000002</v>
      </c>
      <c r="V51" s="23">
        <f t="shared" si="30"/>
        <v>154.77926991205874</v>
      </c>
      <c r="W51" s="26">
        <v>1000</v>
      </c>
      <c r="X51" s="25">
        <v>340.2</v>
      </c>
      <c r="Y51" s="23">
        <f t="shared" si="31"/>
        <v>34.020000000000003</v>
      </c>
      <c r="Z51" s="28">
        <v>0</v>
      </c>
      <c r="AA51" s="25">
        <v>0</v>
      </c>
      <c r="AB51" s="23" t="e">
        <f t="shared" si="22"/>
        <v>#DIV/0!</v>
      </c>
      <c r="AC51" s="27">
        <v>0</v>
      </c>
      <c r="AD51" s="23">
        <v>0</v>
      </c>
      <c r="AE51" s="23">
        <v>0</v>
      </c>
      <c r="AF51" s="23">
        <v>0</v>
      </c>
      <c r="AG51" s="23">
        <v>35856.6</v>
      </c>
      <c r="AH51" s="23">
        <v>35856.6</v>
      </c>
      <c r="AI51" s="27">
        <v>0</v>
      </c>
      <c r="AJ51" s="29">
        <v>0</v>
      </c>
      <c r="AK51" s="30">
        <v>4000</v>
      </c>
      <c r="AL51" s="23">
        <v>3960</v>
      </c>
      <c r="AM51" s="23">
        <v>0</v>
      </c>
      <c r="AN51" s="23">
        <v>0</v>
      </c>
      <c r="AO51" s="23">
        <v>0</v>
      </c>
      <c r="AP51" s="23">
        <v>0</v>
      </c>
      <c r="AQ51" s="25">
        <f t="shared" si="32"/>
        <v>100</v>
      </c>
      <c r="AR51" s="25">
        <f t="shared" si="32"/>
        <v>107.42700000000001</v>
      </c>
      <c r="AS51" s="23">
        <f t="shared" si="33"/>
        <v>107.42700000000001</v>
      </c>
      <c r="AT51" s="26">
        <v>0</v>
      </c>
      <c r="AU51" s="25">
        <v>0</v>
      </c>
      <c r="AV51" s="23">
        <v>0</v>
      </c>
      <c r="AW51" s="25">
        <v>0</v>
      </c>
      <c r="AX51" s="23">
        <v>0</v>
      </c>
      <c r="AY51" s="23">
        <v>0</v>
      </c>
      <c r="AZ51" s="26">
        <v>100</v>
      </c>
      <c r="BA51" s="25">
        <v>107.42700000000001</v>
      </c>
      <c r="BB51" s="23">
        <v>0</v>
      </c>
      <c r="BC51" s="23">
        <v>0</v>
      </c>
      <c r="BD51" s="23">
        <v>0</v>
      </c>
      <c r="BE51" s="23">
        <v>0</v>
      </c>
      <c r="BF51" s="33">
        <v>0</v>
      </c>
      <c r="BG51" s="23">
        <v>0</v>
      </c>
      <c r="BH51" s="26">
        <v>7200</v>
      </c>
      <c r="BI51" s="23">
        <v>7734.8</v>
      </c>
      <c r="BJ51" s="23">
        <v>0</v>
      </c>
      <c r="BK51" s="23">
        <v>0</v>
      </c>
      <c r="BL51" s="26">
        <v>0</v>
      </c>
      <c r="BM51" s="23">
        <v>0</v>
      </c>
      <c r="BN51" s="23">
        <v>0</v>
      </c>
      <c r="BO51" s="23">
        <v>0</v>
      </c>
      <c r="BP51" s="23">
        <v>0</v>
      </c>
      <c r="BQ51" s="23">
        <v>0</v>
      </c>
      <c r="BR51" s="23">
        <v>350</v>
      </c>
      <c r="BS51" s="25">
        <v>224.8</v>
      </c>
      <c r="BT51" s="25">
        <v>0</v>
      </c>
      <c r="BU51" s="25">
        <f t="shared" si="21"/>
        <v>70339.600000000006</v>
      </c>
      <c r="BV51" s="25">
        <f t="shared" si="34"/>
        <v>77144.866000000009</v>
      </c>
      <c r="BW51" s="23">
        <v>0</v>
      </c>
      <c r="BX51" s="23">
        <v>0</v>
      </c>
      <c r="BY51" s="23">
        <v>5000</v>
      </c>
      <c r="BZ51" s="23">
        <v>4220.2669999999998</v>
      </c>
      <c r="CA51" s="23">
        <v>0</v>
      </c>
      <c r="CB51" s="23">
        <v>0</v>
      </c>
      <c r="CC51" s="56">
        <v>0</v>
      </c>
      <c r="CD51" s="23">
        <v>0</v>
      </c>
      <c r="CE51" s="23">
        <v>0</v>
      </c>
      <c r="CF51" s="23">
        <v>0</v>
      </c>
      <c r="CG51" s="23">
        <v>0</v>
      </c>
      <c r="CH51" s="25">
        <v>0</v>
      </c>
      <c r="CI51" s="25">
        <v>0</v>
      </c>
      <c r="CJ51" s="25">
        <f t="shared" si="35"/>
        <v>5000</v>
      </c>
      <c r="CK51" s="25">
        <f t="shared" si="36"/>
        <v>4220.2669999999998</v>
      </c>
      <c r="CL51" s="35"/>
      <c r="CM51" s="31"/>
      <c r="CN51" s="31"/>
      <c r="CO51" s="31"/>
      <c r="CP51" s="31"/>
      <c r="CQ51" s="31"/>
      <c r="CR51" s="35"/>
      <c r="CS51" s="31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</row>
    <row r="52" spans="1:210" ht="0.6" hidden="1" customHeight="1">
      <c r="A52" s="22">
        <v>26</v>
      </c>
      <c r="B52" s="55"/>
      <c r="C52" s="23"/>
      <c r="D52" s="34"/>
      <c r="E52" s="24"/>
      <c r="F52" s="25"/>
      <c r="G52" s="25"/>
      <c r="H52" s="25"/>
      <c r="I52" s="25"/>
      <c r="J52" s="25"/>
      <c r="K52" s="25"/>
      <c r="L52" s="25"/>
      <c r="M52" s="23"/>
      <c r="N52" s="26"/>
      <c r="O52" s="25"/>
      <c r="P52" s="23"/>
      <c r="Q52" s="34"/>
      <c r="R52" s="25"/>
      <c r="S52" s="23"/>
      <c r="T52" s="26"/>
      <c r="U52" s="25"/>
      <c r="V52" s="23"/>
      <c r="W52" s="26"/>
      <c r="X52" s="25"/>
      <c r="Y52" s="23"/>
      <c r="Z52" s="28"/>
      <c r="AA52" s="25"/>
      <c r="AB52" s="23"/>
      <c r="AC52" s="27"/>
      <c r="AD52" s="23"/>
      <c r="AE52" s="23"/>
      <c r="AF52" s="23"/>
      <c r="AG52" s="23"/>
      <c r="AH52" s="23"/>
      <c r="AI52" s="27"/>
      <c r="AJ52" s="29"/>
      <c r="AK52" s="30"/>
      <c r="AL52" s="23"/>
      <c r="AM52" s="23"/>
      <c r="AN52" s="23"/>
      <c r="AO52" s="23"/>
      <c r="AP52" s="23"/>
      <c r="AQ52" s="25"/>
      <c r="AR52" s="25"/>
      <c r="AS52" s="23"/>
      <c r="AT52" s="26"/>
      <c r="AU52" s="25"/>
      <c r="AV52" s="23"/>
      <c r="AW52" s="25"/>
      <c r="AX52" s="23"/>
      <c r="AY52" s="23"/>
      <c r="AZ52" s="26"/>
      <c r="BA52" s="23"/>
      <c r="BB52" s="23"/>
      <c r="BC52" s="23"/>
      <c r="BD52" s="23"/>
      <c r="BE52" s="23"/>
      <c r="BF52" s="33"/>
      <c r="BG52" s="23"/>
      <c r="BH52" s="26"/>
      <c r="BI52" s="23"/>
      <c r="BJ52" s="23"/>
      <c r="BK52" s="23"/>
      <c r="BL52" s="26"/>
      <c r="BM52" s="23"/>
      <c r="BN52" s="23"/>
      <c r="BO52" s="23"/>
      <c r="BP52" s="23"/>
      <c r="BQ52" s="23"/>
      <c r="BR52" s="23"/>
      <c r="BS52" s="25"/>
      <c r="BT52" s="25"/>
      <c r="BU52" s="25"/>
      <c r="BV52" s="25"/>
      <c r="BW52" s="23"/>
      <c r="BX52" s="23"/>
      <c r="BY52" s="23"/>
      <c r="BZ52" s="23"/>
      <c r="CA52" s="23"/>
      <c r="CB52" s="23"/>
      <c r="CC52" s="56"/>
      <c r="CD52" s="23"/>
      <c r="CE52" s="23"/>
      <c r="CF52" s="23"/>
      <c r="CG52" s="23"/>
      <c r="CH52" s="25"/>
      <c r="CI52" s="25"/>
      <c r="CJ52" s="25"/>
      <c r="CK52" s="25"/>
      <c r="CL52" s="35"/>
      <c r="CM52" s="31"/>
      <c r="CN52" s="31"/>
      <c r="CO52" s="31"/>
      <c r="CP52" s="31"/>
      <c r="CQ52" s="31"/>
      <c r="CR52" s="35"/>
      <c r="CS52" s="31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</row>
    <row r="53" spans="1:210" ht="0.6" customHeight="1">
      <c r="A53" s="22">
        <v>26</v>
      </c>
      <c r="B53" s="55" t="s">
        <v>79</v>
      </c>
      <c r="C53" s="23">
        <v>331.8</v>
      </c>
      <c r="D53" s="34">
        <v>1439.5</v>
      </c>
      <c r="E53" s="24">
        <f t="shared" si="23"/>
        <v>42796</v>
      </c>
      <c r="F53" s="25">
        <f t="shared" si="23"/>
        <v>35531.478000000003</v>
      </c>
      <c r="G53" s="25">
        <f t="shared" si="24"/>
        <v>83.025231330030849</v>
      </c>
      <c r="H53" s="25">
        <f t="shared" si="20"/>
        <v>25516</v>
      </c>
      <c r="I53" s="25">
        <f t="shared" si="17"/>
        <v>18251.477999999999</v>
      </c>
      <c r="J53" s="25">
        <f t="shared" si="25"/>
        <v>71.529542248001249</v>
      </c>
      <c r="K53" s="25">
        <f t="shared" si="26"/>
        <v>6547</v>
      </c>
      <c r="L53" s="25">
        <f t="shared" si="26"/>
        <v>9470.8590000000004</v>
      </c>
      <c r="M53" s="23">
        <f t="shared" si="27"/>
        <v>144.65952344585307</v>
      </c>
      <c r="N53" s="26">
        <v>203.5</v>
      </c>
      <c r="O53" s="25">
        <v>2648.6579999999994</v>
      </c>
      <c r="P53" s="23">
        <f t="shared" si="28"/>
        <v>1301.5518427518425</v>
      </c>
      <c r="Q53" s="25">
        <v>17159</v>
      </c>
      <c r="R53" s="25">
        <v>6984.3190000000004</v>
      </c>
      <c r="S53" s="23">
        <f t="shared" si="29"/>
        <v>40.703531674339999</v>
      </c>
      <c r="T53" s="26">
        <v>6343.5</v>
      </c>
      <c r="U53" s="25">
        <v>6822.201</v>
      </c>
      <c r="V53" s="23">
        <f t="shared" si="30"/>
        <v>107.54632300780327</v>
      </c>
      <c r="W53" s="26">
        <v>110</v>
      </c>
      <c r="X53" s="25">
        <v>15</v>
      </c>
      <c r="Y53" s="23">
        <f t="shared" si="31"/>
        <v>13.636363636363635</v>
      </c>
      <c r="Z53" s="28">
        <v>0</v>
      </c>
      <c r="AA53" s="25">
        <v>0</v>
      </c>
      <c r="AB53" s="23" t="e">
        <f t="shared" si="22"/>
        <v>#DIV/0!</v>
      </c>
      <c r="AC53" s="27">
        <v>0</v>
      </c>
      <c r="AD53" s="23">
        <v>0</v>
      </c>
      <c r="AE53" s="23">
        <v>0</v>
      </c>
      <c r="AF53" s="23">
        <v>0</v>
      </c>
      <c r="AG53" s="23">
        <v>17280</v>
      </c>
      <c r="AH53" s="23">
        <v>17280</v>
      </c>
      <c r="AI53" s="27">
        <v>0</v>
      </c>
      <c r="AJ53" s="29">
        <v>0</v>
      </c>
      <c r="AK53" s="30"/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5">
        <f t="shared" si="32"/>
        <v>1700</v>
      </c>
      <c r="AR53" s="25">
        <f t="shared" si="32"/>
        <v>1781.3</v>
      </c>
      <c r="AS53" s="23">
        <f t="shared" si="33"/>
        <v>104.78235294117646</v>
      </c>
      <c r="AT53" s="26">
        <v>1700</v>
      </c>
      <c r="AU53" s="25">
        <v>1781.3</v>
      </c>
      <c r="AV53" s="23">
        <v>0</v>
      </c>
      <c r="AW53" s="25">
        <v>0</v>
      </c>
      <c r="AX53" s="23">
        <v>0</v>
      </c>
      <c r="AY53" s="23">
        <v>0</v>
      </c>
      <c r="AZ53" s="26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33">
        <v>0</v>
      </c>
      <c r="BG53" s="23">
        <v>0</v>
      </c>
      <c r="BH53" s="26">
        <v>0</v>
      </c>
      <c r="BI53" s="23">
        <v>0</v>
      </c>
      <c r="BJ53" s="23">
        <v>0</v>
      </c>
      <c r="BK53" s="23">
        <v>0</v>
      </c>
      <c r="BL53" s="26">
        <v>0</v>
      </c>
      <c r="BM53" s="23">
        <v>0</v>
      </c>
      <c r="BN53" s="23">
        <v>0</v>
      </c>
      <c r="BO53" s="23">
        <v>0</v>
      </c>
      <c r="BP53" s="23">
        <v>0</v>
      </c>
      <c r="BQ53" s="23">
        <v>0</v>
      </c>
      <c r="BR53" s="23">
        <v>0</v>
      </c>
      <c r="BS53" s="25">
        <v>0</v>
      </c>
      <c r="BT53" s="25">
        <v>0</v>
      </c>
      <c r="BU53" s="25">
        <f t="shared" si="21"/>
        <v>42796</v>
      </c>
      <c r="BV53" s="25">
        <f t="shared" si="34"/>
        <v>35531.478000000003</v>
      </c>
      <c r="BW53" s="23">
        <v>0</v>
      </c>
      <c r="BX53" s="23">
        <v>0</v>
      </c>
      <c r="BY53" s="23">
        <v>0</v>
      </c>
      <c r="BZ53" s="23">
        <v>0</v>
      </c>
      <c r="CA53" s="23">
        <v>0</v>
      </c>
      <c r="CB53" s="23">
        <v>0</v>
      </c>
      <c r="CC53" s="56">
        <v>0</v>
      </c>
      <c r="CD53" s="23">
        <v>0</v>
      </c>
      <c r="CE53" s="23">
        <v>0</v>
      </c>
      <c r="CF53" s="23">
        <v>0</v>
      </c>
      <c r="CG53" s="23">
        <v>5700</v>
      </c>
      <c r="CH53" s="25">
        <v>3495</v>
      </c>
      <c r="CI53" s="25">
        <v>0</v>
      </c>
      <c r="CJ53" s="25">
        <f t="shared" si="35"/>
        <v>5700</v>
      </c>
      <c r="CK53" s="25">
        <f t="shared" si="36"/>
        <v>3495</v>
      </c>
      <c r="CL53" s="35"/>
      <c r="CM53" s="31"/>
      <c r="CN53" s="31"/>
      <c r="CO53" s="31"/>
      <c r="CP53" s="31"/>
      <c r="CQ53" s="31"/>
      <c r="CR53" s="35"/>
      <c r="CS53" s="31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</row>
    <row r="54" spans="1:210" ht="21" hidden="1" customHeight="1">
      <c r="A54" s="22">
        <v>27</v>
      </c>
      <c r="B54" s="55" t="s">
        <v>80</v>
      </c>
      <c r="C54" s="23">
        <v>1681.4</v>
      </c>
      <c r="D54" s="34">
        <v>0</v>
      </c>
      <c r="E54" s="24">
        <f t="shared" si="23"/>
        <v>145785.70000000001</v>
      </c>
      <c r="F54" s="25">
        <f t="shared" si="23"/>
        <v>118935.99999999999</v>
      </c>
      <c r="G54" s="25">
        <f t="shared" si="24"/>
        <v>81.582761546571419</v>
      </c>
      <c r="H54" s="25">
        <f t="shared" si="20"/>
        <v>24520</v>
      </c>
      <c r="I54" s="25">
        <f t="shared" si="17"/>
        <v>23945.045999999998</v>
      </c>
      <c r="J54" s="25">
        <f t="shared" si="25"/>
        <v>97.655163132137019</v>
      </c>
      <c r="K54" s="25">
        <f t="shared" si="26"/>
        <v>16300</v>
      </c>
      <c r="L54" s="25">
        <f t="shared" si="26"/>
        <v>16919.952000000001</v>
      </c>
      <c r="M54" s="23">
        <f t="shared" si="27"/>
        <v>103.80338650306749</v>
      </c>
      <c r="N54" s="26">
        <v>6300</v>
      </c>
      <c r="O54" s="25">
        <v>1253.2820000000015</v>
      </c>
      <c r="P54" s="23">
        <f t="shared" si="28"/>
        <v>19.893365079365104</v>
      </c>
      <c r="Q54" s="34">
        <v>6000</v>
      </c>
      <c r="R54" s="25">
        <v>5862.58</v>
      </c>
      <c r="S54" s="23">
        <f t="shared" si="29"/>
        <v>97.709666666666664</v>
      </c>
      <c r="T54" s="26">
        <v>10000</v>
      </c>
      <c r="U54" s="25">
        <v>15666.67</v>
      </c>
      <c r="V54" s="23">
        <f t="shared" si="30"/>
        <v>156.66669999999999</v>
      </c>
      <c r="W54" s="26">
        <v>390</v>
      </c>
      <c r="X54" s="25">
        <v>40</v>
      </c>
      <c r="Y54" s="23">
        <f t="shared" si="31"/>
        <v>10.256410256410255</v>
      </c>
      <c r="Z54" s="28">
        <v>0</v>
      </c>
      <c r="AA54" s="25">
        <v>0</v>
      </c>
      <c r="AB54" s="23" t="e">
        <f t="shared" si="22"/>
        <v>#DIV/0!</v>
      </c>
      <c r="AC54" s="27">
        <v>0</v>
      </c>
      <c r="AD54" s="23">
        <v>0</v>
      </c>
      <c r="AE54" s="23">
        <v>0</v>
      </c>
      <c r="AF54" s="23">
        <v>0</v>
      </c>
      <c r="AG54" s="23">
        <v>62404</v>
      </c>
      <c r="AH54" s="23">
        <v>62404</v>
      </c>
      <c r="AI54" s="27">
        <v>0</v>
      </c>
      <c r="AJ54" s="29">
        <v>0</v>
      </c>
      <c r="AK54" s="30"/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5">
        <f t="shared" si="32"/>
        <v>680</v>
      </c>
      <c r="AR54" s="25">
        <f t="shared" si="32"/>
        <v>474.5</v>
      </c>
      <c r="AS54" s="23">
        <f t="shared" si="33"/>
        <v>69.779411764705884</v>
      </c>
      <c r="AT54" s="26">
        <v>500</v>
      </c>
      <c r="AU54" s="25">
        <v>314.5</v>
      </c>
      <c r="AV54" s="23">
        <v>0</v>
      </c>
      <c r="AW54" s="25">
        <v>0</v>
      </c>
      <c r="AX54" s="23">
        <v>0</v>
      </c>
      <c r="AY54" s="23">
        <v>0</v>
      </c>
      <c r="AZ54" s="26">
        <v>180</v>
      </c>
      <c r="BA54" s="23">
        <v>160</v>
      </c>
      <c r="BB54" s="23">
        <v>0</v>
      </c>
      <c r="BC54" s="23">
        <v>0</v>
      </c>
      <c r="BD54" s="23">
        <v>0</v>
      </c>
      <c r="BE54" s="23">
        <v>0</v>
      </c>
      <c r="BF54" s="33">
        <v>0</v>
      </c>
      <c r="BG54" s="23">
        <v>0</v>
      </c>
      <c r="BH54" s="26">
        <v>550</v>
      </c>
      <c r="BI54" s="23">
        <v>648.01400000000001</v>
      </c>
      <c r="BJ54" s="23">
        <v>500</v>
      </c>
      <c r="BK54" s="23">
        <v>0</v>
      </c>
      <c r="BL54" s="26">
        <v>600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5">
        <v>0</v>
      </c>
      <c r="BT54" s="25">
        <v>0</v>
      </c>
      <c r="BU54" s="25">
        <f t="shared" si="21"/>
        <v>86924</v>
      </c>
      <c r="BV54" s="25">
        <f t="shared" si="34"/>
        <v>86349.046000000002</v>
      </c>
      <c r="BW54" s="23">
        <v>0</v>
      </c>
      <c r="BX54" s="23">
        <v>0</v>
      </c>
      <c r="BY54" s="23">
        <v>58861.7</v>
      </c>
      <c r="BZ54" s="23">
        <v>32586.954000000002</v>
      </c>
      <c r="CA54" s="23">
        <v>0</v>
      </c>
      <c r="CB54" s="23">
        <v>0</v>
      </c>
      <c r="CC54" s="56">
        <v>0</v>
      </c>
      <c r="CD54" s="23">
        <v>0</v>
      </c>
      <c r="CE54" s="23">
        <v>0</v>
      </c>
      <c r="CF54" s="23">
        <v>0</v>
      </c>
      <c r="CG54" s="23">
        <v>17057</v>
      </c>
      <c r="CH54" s="25">
        <v>16523.376</v>
      </c>
      <c r="CI54" s="25">
        <v>0</v>
      </c>
      <c r="CJ54" s="25">
        <f t="shared" si="35"/>
        <v>75918.7</v>
      </c>
      <c r="CK54" s="25">
        <f t="shared" si="36"/>
        <v>49110.33</v>
      </c>
      <c r="CL54" s="35"/>
      <c r="CM54" s="31"/>
      <c r="CN54" s="31"/>
      <c r="CO54" s="31"/>
      <c r="CP54" s="31"/>
      <c r="CQ54" s="31"/>
      <c r="CR54" s="35"/>
      <c r="CS54" s="31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</row>
    <row r="55" spans="1:210" ht="21" hidden="1" customHeight="1">
      <c r="A55" s="22">
        <v>28</v>
      </c>
      <c r="B55" s="55" t="s">
        <v>81</v>
      </c>
      <c r="C55" s="23">
        <v>4187.7</v>
      </c>
      <c r="D55" s="34">
        <v>0</v>
      </c>
      <c r="E55" s="24">
        <f t="shared" si="23"/>
        <v>29963.5</v>
      </c>
      <c r="F55" s="25">
        <f t="shared" si="23"/>
        <v>28050.007000000001</v>
      </c>
      <c r="G55" s="25">
        <f t="shared" si="24"/>
        <v>93.613920269661421</v>
      </c>
      <c r="H55" s="25">
        <f t="shared" si="20"/>
        <v>9658</v>
      </c>
      <c r="I55" s="25">
        <f t="shared" si="17"/>
        <v>7744.5070000000005</v>
      </c>
      <c r="J55" s="25">
        <f t="shared" si="25"/>
        <v>80.187481880306493</v>
      </c>
      <c r="K55" s="25">
        <f t="shared" si="26"/>
        <v>2500</v>
      </c>
      <c r="L55" s="25">
        <f t="shared" si="26"/>
        <v>5803.634</v>
      </c>
      <c r="M55" s="23">
        <f t="shared" si="27"/>
        <v>232.14535999999998</v>
      </c>
      <c r="N55" s="26">
        <v>0</v>
      </c>
      <c r="O55" s="25">
        <v>1422.7860000000005</v>
      </c>
      <c r="P55" s="23" t="e">
        <f t="shared" si="28"/>
        <v>#DIV/0!</v>
      </c>
      <c r="Q55" s="34">
        <v>4700</v>
      </c>
      <c r="R55" s="25">
        <v>1114.29</v>
      </c>
      <c r="S55" s="23">
        <f t="shared" si="29"/>
        <v>23.708297872340424</v>
      </c>
      <c r="T55" s="26">
        <v>2500</v>
      </c>
      <c r="U55" s="25">
        <v>4380.848</v>
      </c>
      <c r="V55" s="23">
        <f t="shared" si="30"/>
        <v>175.23392000000001</v>
      </c>
      <c r="W55" s="26">
        <v>36</v>
      </c>
      <c r="X55" s="25">
        <v>0</v>
      </c>
      <c r="Y55" s="23">
        <f t="shared" si="31"/>
        <v>0</v>
      </c>
      <c r="Z55" s="28">
        <v>0</v>
      </c>
      <c r="AA55" s="25">
        <v>0</v>
      </c>
      <c r="AB55" s="23" t="e">
        <f t="shared" si="22"/>
        <v>#DIV/0!</v>
      </c>
      <c r="AC55" s="27">
        <v>0</v>
      </c>
      <c r="AD55" s="23">
        <v>0</v>
      </c>
      <c r="AE55" s="23">
        <v>0</v>
      </c>
      <c r="AF55" s="23">
        <v>0</v>
      </c>
      <c r="AG55" s="23">
        <v>12797</v>
      </c>
      <c r="AH55" s="23">
        <v>12797</v>
      </c>
      <c r="AI55" s="27">
        <v>0</v>
      </c>
      <c r="AJ55" s="29">
        <v>0</v>
      </c>
      <c r="AK55" s="30"/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5">
        <f t="shared" si="32"/>
        <v>670</v>
      </c>
      <c r="AR55" s="25">
        <f t="shared" si="32"/>
        <v>447.15</v>
      </c>
      <c r="AS55" s="23">
        <f t="shared" si="33"/>
        <v>66.738805970149258</v>
      </c>
      <c r="AT55" s="26">
        <v>670</v>
      </c>
      <c r="AU55" s="25">
        <v>447.15</v>
      </c>
      <c r="AV55" s="23">
        <v>0</v>
      </c>
      <c r="AW55" s="25">
        <v>0</v>
      </c>
      <c r="AX55" s="23">
        <v>0</v>
      </c>
      <c r="AY55" s="23">
        <v>0</v>
      </c>
      <c r="AZ55" s="26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33">
        <v>0</v>
      </c>
      <c r="BG55" s="23">
        <v>126</v>
      </c>
      <c r="BH55" s="26">
        <v>1752</v>
      </c>
      <c r="BI55" s="23">
        <v>0</v>
      </c>
      <c r="BJ55" s="23">
        <v>552</v>
      </c>
      <c r="BK55" s="23">
        <v>0</v>
      </c>
      <c r="BL55" s="26">
        <v>0</v>
      </c>
      <c r="BM55" s="23">
        <v>253.43299999999999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5">
        <v>0</v>
      </c>
      <c r="BT55" s="25">
        <v>0</v>
      </c>
      <c r="BU55" s="25">
        <f t="shared" si="21"/>
        <v>22455</v>
      </c>
      <c r="BV55" s="25">
        <f t="shared" si="34"/>
        <v>20541.507000000001</v>
      </c>
      <c r="BW55" s="23">
        <v>0</v>
      </c>
      <c r="BX55" s="23">
        <v>0</v>
      </c>
      <c r="BY55" s="23">
        <v>7508.5</v>
      </c>
      <c r="BZ55" s="23">
        <v>7508.5</v>
      </c>
      <c r="CA55" s="23">
        <v>0</v>
      </c>
      <c r="CB55" s="23">
        <v>0</v>
      </c>
      <c r="CC55" s="56">
        <v>0</v>
      </c>
      <c r="CD55" s="23">
        <v>0</v>
      </c>
      <c r="CE55" s="23">
        <v>0</v>
      </c>
      <c r="CF55" s="23">
        <v>0</v>
      </c>
      <c r="CG55" s="23">
        <v>6590</v>
      </c>
      <c r="CH55" s="25">
        <v>3257.6680000000001</v>
      </c>
      <c r="CI55" s="25">
        <v>0</v>
      </c>
      <c r="CJ55" s="25">
        <f t="shared" si="35"/>
        <v>14098.5</v>
      </c>
      <c r="CK55" s="25">
        <f t="shared" si="36"/>
        <v>10766.168</v>
      </c>
      <c r="CL55" s="35"/>
      <c r="CM55" s="31"/>
      <c r="CN55" s="31"/>
      <c r="CO55" s="31"/>
      <c r="CP55" s="31"/>
      <c r="CQ55" s="31"/>
      <c r="CR55" s="35"/>
      <c r="CS55" s="31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</row>
    <row r="56" spans="1:210" ht="0.6" customHeight="1">
      <c r="A56" s="22">
        <v>29</v>
      </c>
      <c r="B56" s="55" t="s">
        <v>82</v>
      </c>
      <c r="C56" s="23">
        <v>7180.1</v>
      </c>
      <c r="D56" s="34">
        <v>0</v>
      </c>
      <c r="E56" s="24">
        <f t="shared" si="23"/>
        <v>72331.600000000006</v>
      </c>
      <c r="F56" s="25">
        <f t="shared" si="23"/>
        <v>72351.215000000011</v>
      </c>
      <c r="G56" s="25">
        <f t="shared" si="24"/>
        <v>100.02711816135688</v>
      </c>
      <c r="H56" s="25">
        <f t="shared" si="20"/>
        <v>27784</v>
      </c>
      <c r="I56" s="25">
        <f t="shared" si="17"/>
        <v>28567.215</v>
      </c>
      <c r="J56" s="25">
        <f t="shared" si="25"/>
        <v>102.81894255686726</v>
      </c>
      <c r="K56" s="25">
        <f t="shared" si="26"/>
        <v>10887</v>
      </c>
      <c r="L56" s="25">
        <f t="shared" si="26"/>
        <v>18562.805</v>
      </c>
      <c r="M56" s="23">
        <f t="shared" si="27"/>
        <v>170.50431707541105</v>
      </c>
      <c r="N56" s="26">
        <v>217</v>
      </c>
      <c r="O56" s="25">
        <v>4812.2810000000009</v>
      </c>
      <c r="P56" s="23">
        <f t="shared" si="28"/>
        <v>2217.6410138248852</v>
      </c>
      <c r="Q56" s="34">
        <v>7553</v>
      </c>
      <c r="R56" s="25">
        <v>367</v>
      </c>
      <c r="S56" s="23">
        <f t="shared" si="29"/>
        <v>4.858996425261485</v>
      </c>
      <c r="T56" s="26">
        <v>10670</v>
      </c>
      <c r="U56" s="25">
        <v>13750.523999999999</v>
      </c>
      <c r="V56" s="23">
        <f t="shared" si="30"/>
        <v>128.87089034676663</v>
      </c>
      <c r="W56" s="26">
        <v>80</v>
      </c>
      <c r="X56" s="25">
        <v>143.5</v>
      </c>
      <c r="Y56" s="23">
        <f t="shared" si="31"/>
        <v>179.375</v>
      </c>
      <c r="Z56" s="28">
        <v>0</v>
      </c>
      <c r="AA56" s="25">
        <v>0</v>
      </c>
      <c r="AB56" s="23" t="e">
        <f t="shared" si="22"/>
        <v>#DIV/0!</v>
      </c>
      <c r="AC56" s="27">
        <v>0</v>
      </c>
      <c r="AD56" s="23">
        <v>0</v>
      </c>
      <c r="AE56" s="23">
        <v>0</v>
      </c>
      <c r="AF56" s="23">
        <v>0</v>
      </c>
      <c r="AG56" s="23">
        <v>37770.400000000001</v>
      </c>
      <c r="AH56" s="23">
        <v>37770.400000000001</v>
      </c>
      <c r="AI56" s="27">
        <v>0</v>
      </c>
      <c r="AJ56" s="29">
        <v>0</v>
      </c>
      <c r="AK56" s="30">
        <v>1527.2</v>
      </c>
      <c r="AL56" s="23">
        <v>763.6</v>
      </c>
      <c r="AM56" s="23">
        <v>0</v>
      </c>
      <c r="AN56" s="23">
        <v>0</v>
      </c>
      <c r="AO56" s="23">
        <v>0</v>
      </c>
      <c r="AP56" s="23">
        <v>0</v>
      </c>
      <c r="AQ56" s="25">
        <f t="shared" si="32"/>
        <v>0</v>
      </c>
      <c r="AR56" s="25">
        <f t="shared" si="32"/>
        <v>0</v>
      </c>
      <c r="AS56" s="23" t="e">
        <f t="shared" si="33"/>
        <v>#DIV/0!</v>
      </c>
      <c r="AT56" s="26">
        <v>0</v>
      </c>
      <c r="AU56" s="25">
        <v>0</v>
      </c>
      <c r="AV56" s="23">
        <v>0</v>
      </c>
      <c r="AW56" s="25">
        <v>0</v>
      </c>
      <c r="AX56" s="23">
        <v>0</v>
      </c>
      <c r="AY56" s="23">
        <v>0</v>
      </c>
      <c r="AZ56" s="26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33">
        <v>0</v>
      </c>
      <c r="BG56" s="23">
        <v>0</v>
      </c>
      <c r="BH56" s="26">
        <v>8184</v>
      </c>
      <c r="BI56" s="23">
        <v>8077.84</v>
      </c>
      <c r="BJ56" s="23">
        <v>0</v>
      </c>
      <c r="BK56" s="23">
        <v>0</v>
      </c>
      <c r="BL56" s="26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1080</v>
      </c>
      <c r="BS56" s="25">
        <v>1416.07</v>
      </c>
      <c r="BT56" s="25">
        <v>0</v>
      </c>
      <c r="BU56" s="25">
        <f t="shared" si="21"/>
        <v>67081.600000000006</v>
      </c>
      <c r="BV56" s="25">
        <f t="shared" si="34"/>
        <v>67101.215000000011</v>
      </c>
      <c r="BW56" s="23">
        <v>0</v>
      </c>
      <c r="BX56" s="23">
        <v>0</v>
      </c>
      <c r="BY56" s="23">
        <v>5250</v>
      </c>
      <c r="BZ56" s="23">
        <v>5250</v>
      </c>
      <c r="CA56" s="23">
        <v>0</v>
      </c>
      <c r="CB56" s="23">
        <v>0</v>
      </c>
      <c r="CC56" s="56">
        <v>0</v>
      </c>
      <c r="CD56" s="23">
        <v>0</v>
      </c>
      <c r="CE56" s="23">
        <v>0</v>
      </c>
      <c r="CF56" s="23">
        <v>0</v>
      </c>
      <c r="CG56" s="23">
        <v>4000</v>
      </c>
      <c r="CH56" s="25">
        <v>4000</v>
      </c>
      <c r="CI56" s="25">
        <v>0</v>
      </c>
      <c r="CJ56" s="25">
        <f t="shared" si="35"/>
        <v>9250</v>
      </c>
      <c r="CK56" s="25">
        <f t="shared" si="36"/>
        <v>9250</v>
      </c>
      <c r="CL56" s="35"/>
      <c r="CM56" s="31"/>
      <c r="CN56" s="31"/>
      <c r="CO56" s="31"/>
      <c r="CP56" s="31"/>
      <c r="CQ56" s="31"/>
      <c r="CR56" s="35"/>
      <c r="CS56" s="31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</row>
    <row r="57" spans="1:210" ht="21" hidden="1" customHeight="1">
      <c r="A57" s="22">
        <v>30</v>
      </c>
      <c r="B57" s="55" t="s">
        <v>83</v>
      </c>
      <c r="C57" s="23">
        <v>10090.5</v>
      </c>
      <c r="D57" s="34">
        <v>0</v>
      </c>
      <c r="E57" s="24">
        <f t="shared" si="23"/>
        <v>109878.9</v>
      </c>
      <c r="F57" s="25">
        <f t="shared" si="23"/>
        <v>82194.413400000005</v>
      </c>
      <c r="G57" s="25">
        <f t="shared" si="24"/>
        <v>74.804547005840078</v>
      </c>
      <c r="H57" s="25">
        <f t="shared" si="20"/>
        <v>19780</v>
      </c>
      <c r="I57" s="25">
        <f t="shared" si="17"/>
        <v>18019.1584</v>
      </c>
      <c r="J57" s="25">
        <f t="shared" si="25"/>
        <v>91.097868554095058</v>
      </c>
      <c r="K57" s="25">
        <f t="shared" si="26"/>
        <v>7330</v>
      </c>
      <c r="L57" s="25">
        <f t="shared" si="26"/>
        <v>9726.4366000000009</v>
      </c>
      <c r="M57" s="23">
        <f t="shared" si="27"/>
        <v>132.69354160982266</v>
      </c>
      <c r="N57" s="26">
        <v>250</v>
      </c>
      <c r="O57" s="25">
        <v>2443.624600000001</v>
      </c>
      <c r="P57" s="23">
        <f t="shared" si="28"/>
        <v>977.44984000000045</v>
      </c>
      <c r="Q57" s="34">
        <v>7300</v>
      </c>
      <c r="R57" s="25">
        <v>3760.7258000000002</v>
      </c>
      <c r="S57" s="23">
        <f t="shared" si="29"/>
        <v>51.516791780821926</v>
      </c>
      <c r="T57" s="26">
        <v>7080</v>
      </c>
      <c r="U57" s="25">
        <v>7282.8119999999999</v>
      </c>
      <c r="V57" s="23">
        <f t="shared" si="30"/>
        <v>102.86457627118644</v>
      </c>
      <c r="W57" s="26">
        <v>640</v>
      </c>
      <c r="X57" s="25">
        <v>492</v>
      </c>
      <c r="Y57" s="23">
        <f t="shared" si="31"/>
        <v>76.875</v>
      </c>
      <c r="Z57" s="28">
        <v>0</v>
      </c>
      <c r="AA57" s="25">
        <v>0</v>
      </c>
      <c r="AB57" s="23" t="e">
        <f t="shared" si="22"/>
        <v>#DIV/0!</v>
      </c>
      <c r="AC57" s="27">
        <v>0</v>
      </c>
      <c r="AD57" s="23">
        <v>0</v>
      </c>
      <c r="AE57" s="23">
        <v>0</v>
      </c>
      <c r="AF57" s="23">
        <v>0</v>
      </c>
      <c r="AG57" s="23">
        <v>39670.6</v>
      </c>
      <c r="AH57" s="23">
        <v>39670.6</v>
      </c>
      <c r="AI57" s="27">
        <v>0</v>
      </c>
      <c r="AJ57" s="29">
        <v>0</v>
      </c>
      <c r="AK57" s="30"/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5">
        <f t="shared" si="32"/>
        <v>2410</v>
      </c>
      <c r="AR57" s="25">
        <f t="shared" si="32"/>
        <v>1637.8</v>
      </c>
      <c r="AS57" s="23">
        <f t="shared" si="33"/>
        <v>67.958506224066383</v>
      </c>
      <c r="AT57" s="26">
        <v>2410</v>
      </c>
      <c r="AU57" s="25">
        <v>1637.8</v>
      </c>
      <c r="AV57" s="23">
        <v>0</v>
      </c>
      <c r="AW57" s="25">
        <v>0</v>
      </c>
      <c r="AX57" s="23">
        <v>0</v>
      </c>
      <c r="AY57" s="23">
        <v>0</v>
      </c>
      <c r="AZ57" s="26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33">
        <v>1000</v>
      </c>
      <c r="BG57" s="23">
        <v>649.4</v>
      </c>
      <c r="BH57" s="26">
        <v>600</v>
      </c>
      <c r="BI57" s="23">
        <v>424.16</v>
      </c>
      <c r="BJ57" s="23">
        <v>600</v>
      </c>
      <c r="BK57" s="23">
        <v>299.16000000000003</v>
      </c>
      <c r="BL57" s="26">
        <v>500</v>
      </c>
      <c r="BM57" s="23">
        <v>1328.636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5">
        <v>0</v>
      </c>
      <c r="BT57" s="25">
        <v>0</v>
      </c>
      <c r="BU57" s="25">
        <f t="shared" si="21"/>
        <v>59450.6</v>
      </c>
      <c r="BV57" s="25">
        <f t="shared" si="34"/>
        <v>57689.758400000006</v>
      </c>
      <c r="BW57" s="23">
        <v>0</v>
      </c>
      <c r="BX57" s="23">
        <v>0</v>
      </c>
      <c r="BY57" s="23">
        <v>50428.3</v>
      </c>
      <c r="BZ57" s="23">
        <v>24504.654999999999</v>
      </c>
      <c r="CA57" s="23">
        <v>0</v>
      </c>
      <c r="CB57" s="23">
        <v>0</v>
      </c>
      <c r="CC57" s="56">
        <v>0</v>
      </c>
      <c r="CD57" s="23">
        <v>0</v>
      </c>
      <c r="CE57" s="23">
        <v>0</v>
      </c>
      <c r="CF57" s="23">
        <v>0</v>
      </c>
      <c r="CG57" s="23">
        <v>0</v>
      </c>
      <c r="CH57" s="25">
        <v>0</v>
      </c>
      <c r="CI57" s="25">
        <v>0</v>
      </c>
      <c r="CJ57" s="25">
        <f t="shared" si="35"/>
        <v>50428.3</v>
      </c>
      <c r="CK57" s="25">
        <f t="shared" si="36"/>
        <v>24504.654999999999</v>
      </c>
      <c r="CL57" s="35"/>
      <c r="CM57" s="31"/>
      <c r="CN57" s="31"/>
      <c r="CO57" s="31"/>
      <c r="CP57" s="31"/>
      <c r="CQ57" s="31"/>
      <c r="CR57" s="35"/>
      <c r="CS57" s="31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</row>
    <row r="58" spans="1:210" ht="14.4" hidden="1" customHeight="1">
      <c r="A58" s="22">
        <v>31</v>
      </c>
      <c r="B58" s="55" t="s">
        <v>84</v>
      </c>
      <c r="C58" s="23">
        <v>2281.6999999999998</v>
      </c>
      <c r="D58" s="34">
        <v>0</v>
      </c>
      <c r="E58" s="24">
        <f t="shared" si="23"/>
        <v>72612.800000000003</v>
      </c>
      <c r="F58" s="25">
        <f t="shared" si="23"/>
        <v>70277.079799999992</v>
      </c>
      <c r="G58" s="25">
        <f t="shared" si="24"/>
        <v>96.783321673313779</v>
      </c>
      <c r="H58" s="25">
        <f t="shared" si="20"/>
        <v>19360</v>
      </c>
      <c r="I58" s="25">
        <f t="shared" si="17"/>
        <v>17024.2798</v>
      </c>
      <c r="J58" s="25">
        <f t="shared" si="25"/>
        <v>87.93532954545455</v>
      </c>
      <c r="K58" s="25">
        <f t="shared" si="26"/>
        <v>9260</v>
      </c>
      <c r="L58" s="25">
        <f t="shared" si="26"/>
        <v>13362.596000000001</v>
      </c>
      <c r="M58" s="23">
        <f t="shared" si="27"/>
        <v>144.30449244060478</v>
      </c>
      <c r="N58" s="26">
        <v>510</v>
      </c>
      <c r="O58" s="25">
        <v>4717.3680000000013</v>
      </c>
      <c r="P58" s="23">
        <f t="shared" si="28"/>
        <v>924.97411764705907</v>
      </c>
      <c r="Q58" s="34">
        <v>7250</v>
      </c>
      <c r="R58" s="25">
        <v>2.0577999999999999</v>
      </c>
      <c r="S58" s="23">
        <f t="shared" si="29"/>
        <v>2.8383448275862068E-2</v>
      </c>
      <c r="T58" s="26">
        <v>8750</v>
      </c>
      <c r="U58" s="25">
        <v>8645.2279999999992</v>
      </c>
      <c r="V58" s="23">
        <f t="shared" si="30"/>
        <v>98.802605714285704</v>
      </c>
      <c r="W58" s="26">
        <v>150</v>
      </c>
      <c r="X58" s="25">
        <v>974.53700000000003</v>
      </c>
      <c r="Y58" s="23">
        <f t="shared" si="31"/>
        <v>649.69133333333332</v>
      </c>
      <c r="Z58" s="28">
        <v>0</v>
      </c>
      <c r="AA58" s="25">
        <v>0</v>
      </c>
      <c r="AB58" s="23" t="e">
        <f t="shared" si="22"/>
        <v>#DIV/0!</v>
      </c>
      <c r="AC58" s="27">
        <v>0</v>
      </c>
      <c r="AD58" s="23">
        <v>0</v>
      </c>
      <c r="AE58" s="23">
        <v>0</v>
      </c>
      <c r="AF58" s="23">
        <v>0</v>
      </c>
      <c r="AG58" s="23">
        <v>53252.800000000003</v>
      </c>
      <c r="AH58" s="23">
        <v>53252.800000000003</v>
      </c>
      <c r="AI58" s="27">
        <v>0</v>
      </c>
      <c r="AJ58" s="29">
        <v>0</v>
      </c>
      <c r="AK58" s="30"/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5">
        <f t="shared" si="32"/>
        <v>100</v>
      </c>
      <c r="AR58" s="25">
        <f t="shared" si="32"/>
        <v>159.18899999999999</v>
      </c>
      <c r="AS58" s="23">
        <f t="shared" si="33"/>
        <v>159.18899999999999</v>
      </c>
      <c r="AT58" s="26">
        <v>100</v>
      </c>
      <c r="AU58" s="25">
        <v>159.18899999999999</v>
      </c>
      <c r="AV58" s="23">
        <v>0</v>
      </c>
      <c r="AW58" s="25">
        <v>0</v>
      </c>
      <c r="AX58" s="23">
        <v>0</v>
      </c>
      <c r="AY58" s="23">
        <v>0</v>
      </c>
      <c r="AZ58" s="26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33">
        <v>1000</v>
      </c>
      <c r="BG58" s="23">
        <v>1975.9</v>
      </c>
      <c r="BH58" s="26">
        <v>1000</v>
      </c>
      <c r="BI58" s="23">
        <v>0</v>
      </c>
      <c r="BJ58" s="26">
        <v>1000</v>
      </c>
      <c r="BK58" s="23">
        <v>0</v>
      </c>
      <c r="BL58" s="26">
        <v>0</v>
      </c>
      <c r="BM58" s="23">
        <v>0</v>
      </c>
      <c r="BN58" s="23">
        <v>0</v>
      </c>
      <c r="BO58" s="23">
        <v>0</v>
      </c>
      <c r="BP58" s="23">
        <v>0</v>
      </c>
      <c r="BQ58" s="23">
        <v>0</v>
      </c>
      <c r="BR58" s="23">
        <v>600</v>
      </c>
      <c r="BS58" s="25">
        <v>550</v>
      </c>
      <c r="BT58" s="25">
        <v>0</v>
      </c>
      <c r="BU58" s="25">
        <f t="shared" si="21"/>
        <v>72612.800000000003</v>
      </c>
      <c r="BV58" s="25">
        <f t="shared" si="34"/>
        <v>70277.079799999992</v>
      </c>
      <c r="BW58" s="23">
        <v>0</v>
      </c>
      <c r="BX58" s="23">
        <v>0</v>
      </c>
      <c r="BY58" s="23">
        <v>0</v>
      </c>
      <c r="BZ58" s="23">
        <v>0</v>
      </c>
      <c r="CA58" s="23">
        <v>0</v>
      </c>
      <c r="CB58" s="23">
        <v>0</v>
      </c>
      <c r="CC58" s="56">
        <v>0</v>
      </c>
      <c r="CD58" s="23">
        <v>0</v>
      </c>
      <c r="CE58" s="23">
        <v>0</v>
      </c>
      <c r="CF58" s="23">
        <v>0</v>
      </c>
      <c r="CG58" s="23">
        <v>5600</v>
      </c>
      <c r="CH58" s="25">
        <v>5522</v>
      </c>
      <c r="CI58" s="25">
        <v>0</v>
      </c>
      <c r="CJ58" s="25">
        <f t="shared" si="35"/>
        <v>5600</v>
      </c>
      <c r="CK58" s="25">
        <f t="shared" si="36"/>
        <v>5522</v>
      </c>
      <c r="CL58" s="35"/>
      <c r="CM58" s="31"/>
      <c r="CN58" s="31"/>
      <c r="CO58" s="31"/>
      <c r="CP58" s="31"/>
      <c r="CQ58" s="31"/>
      <c r="CR58" s="35"/>
      <c r="CS58" s="31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</row>
    <row r="59" spans="1:210" ht="21" hidden="1" customHeight="1">
      <c r="A59" s="22"/>
      <c r="B59" s="55"/>
      <c r="C59" s="23"/>
      <c r="D59" s="34"/>
      <c r="E59" s="24"/>
      <c r="F59" s="25"/>
      <c r="G59" s="25"/>
      <c r="H59" s="25"/>
      <c r="I59" s="25"/>
      <c r="J59" s="25"/>
      <c r="K59" s="25"/>
      <c r="L59" s="25"/>
      <c r="M59" s="23"/>
      <c r="N59" s="26"/>
      <c r="O59" s="25"/>
      <c r="P59" s="23"/>
      <c r="Q59" s="34"/>
      <c r="R59" s="25"/>
      <c r="S59" s="23"/>
      <c r="T59" s="26"/>
      <c r="U59" s="25"/>
      <c r="V59" s="23"/>
      <c r="W59" s="26"/>
      <c r="X59" s="25"/>
      <c r="Y59" s="23"/>
      <c r="Z59" s="28"/>
      <c r="AA59" s="25"/>
      <c r="AB59" s="23"/>
      <c r="AC59" s="27"/>
      <c r="AD59" s="23"/>
      <c r="AE59" s="23"/>
      <c r="AF59" s="23"/>
      <c r="AG59" s="23"/>
      <c r="AH59" s="23"/>
      <c r="AI59" s="27"/>
      <c r="AJ59" s="29"/>
      <c r="AK59" s="30"/>
      <c r="AL59" s="23"/>
      <c r="AM59" s="23"/>
      <c r="AN59" s="23"/>
      <c r="AO59" s="23"/>
      <c r="AP59" s="23"/>
      <c r="AQ59" s="25"/>
      <c r="AR59" s="25"/>
      <c r="AS59" s="23"/>
      <c r="AT59" s="26"/>
      <c r="AU59" s="25"/>
      <c r="AV59" s="23"/>
      <c r="AW59" s="25"/>
      <c r="AX59" s="23"/>
      <c r="AY59" s="23"/>
      <c r="AZ59" s="26"/>
      <c r="BA59" s="23"/>
      <c r="BB59" s="23"/>
      <c r="BC59" s="23"/>
      <c r="BD59" s="23"/>
      <c r="BE59" s="23"/>
      <c r="BF59" s="33"/>
      <c r="BG59" s="23"/>
      <c r="BH59" s="26"/>
      <c r="BI59" s="23"/>
      <c r="BJ59" s="23"/>
      <c r="BK59" s="23"/>
      <c r="BL59" s="26"/>
      <c r="BM59" s="23"/>
      <c r="BN59" s="23"/>
      <c r="BO59" s="23"/>
      <c r="BP59" s="23"/>
      <c r="BQ59" s="23"/>
      <c r="BR59" s="23"/>
      <c r="BS59" s="25"/>
      <c r="BT59" s="25"/>
      <c r="BU59" s="25"/>
      <c r="BV59" s="25"/>
      <c r="BW59" s="23"/>
      <c r="BX59" s="23"/>
      <c r="BY59" s="23"/>
      <c r="BZ59" s="23"/>
      <c r="CA59" s="23"/>
      <c r="CB59" s="23"/>
      <c r="CC59" s="56"/>
      <c r="CD59" s="23"/>
      <c r="CE59" s="23"/>
      <c r="CF59" s="23"/>
      <c r="CG59" s="23"/>
      <c r="CH59" s="25"/>
      <c r="CI59" s="25"/>
      <c r="CJ59" s="25"/>
      <c r="CK59" s="25"/>
      <c r="CL59" s="35"/>
      <c r="CM59" s="31"/>
      <c r="CN59" s="31"/>
      <c r="CO59" s="31"/>
      <c r="CP59" s="31"/>
      <c r="CQ59" s="31"/>
      <c r="CR59" s="35"/>
      <c r="CS59" s="31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</row>
    <row r="60" spans="1:210" ht="21" hidden="1" customHeight="1">
      <c r="A60" s="22"/>
      <c r="B60" s="55"/>
      <c r="C60" s="23"/>
      <c r="D60" s="34"/>
      <c r="E60" s="24"/>
      <c r="F60" s="25"/>
      <c r="G60" s="25"/>
      <c r="H60" s="25"/>
      <c r="I60" s="25"/>
      <c r="J60" s="25"/>
      <c r="K60" s="25"/>
      <c r="L60" s="25"/>
      <c r="M60" s="23"/>
      <c r="N60" s="26"/>
      <c r="O60" s="25"/>
      <c r="P60" s="23"/>
      <c r="Q60" s="34"/>
      <c r="R60" s="25"/>
      <c r="S60" s="23"/>
      <c r="T60" s="26"/>
      <c r="U60" s="25"/>
      <c r="V60" s="23"/>
      <c r="W60" s="26"/>
      <c r="X60" s="25"/>
      <c r="Y60" s="23"/>
      <c r="Z60" s="28"/>
      <c r="AA60" s="25"/>
      <c r="AB60" s="23"/>
      <c r="AC60" s="27"/>
      <c r="AD60" s="23"/>
      <c r="AE60" s="23"/>
      <c r="AF60" s="23"/>
      <c r="AG60" s="23"/>
      <c r="AH60" s="23"/>
      <c r="AI60" s="27"/>
      <c r="AJ60" s="29"/>
      <c r="AK60" s="30"/>
      <c r="AL60" s="23"/>
      <c r="AM60" s="23"/>
      <c r="AN60" s="23"/>
      <c r="AO60" s="23"/>
      <c r="AP60" s="23"/>
      <c r="AQ60" s="25"/>
      <c r="AR60" s="25"/>
      <c r="AS60" s="23"/>
      <c r="AT60" s="26"/>
      <c r="AU60" s="25"/>
      <c r="AV60" s="23"/>
      <c r="AW60" s="25"/>
      <c r="AX60" s="23"/>
      <c r="AY60" s="23"/>
      <c r="AZ60" s="26"/>
      <c r="BA60" s="23"/>
      <c r="BB60" s="23"/>
      <c r="BC60" s="23"/>
      <c r="BD60" s="23"/>
      <c r="BE60" s="23"/>
      <c r="BF60" s="33"/>
      <c r="BG60" s="23"/>
      <c r="BH60" s="26"/>
      <c r="BI60" s="23"/>
      <c r="BJ60" s="23"/>
      <c r="BK60" s="23"/>
      <c r="BL60" s="26"/>
      <c r="BM60" s="23"/>
      <c r="BN60" s="23"/>
      <c r="BO60" s="23"/>
      <c r="BP60" s="23"/>
      <c r="BQ60" s="23"/>
      <c r="BR60" s="23"/>
      <c r="BS60" s="25"/>
      <c r="BT60" s="25"/>
      <c r="BU60" s="25"/>
      <c r="BV60" s="25"/>
      <c r="BW60" s="23"/>
      <c r="BX60" s="23"/>
      <c r="BY60" s="23"/>
      <c r="BZ60" s="23"/>
      <c r="CA60" s="23"/>
      <c r="CB60" s="23"/>
      <c r="CC60" s="56"/>
      <c r="CD60" s="23"/>
      <c r="CE60" s="23"/>
      <c r="CF60" s="23"/>
      <c r="CG60" s="23"/>
      <c r="CH60" s="25"/>
      <c r="CI60" s="25"/>
      <c r="CJ60" s="25"/>
      <c r="CK60" s="25"/>
      <c r="CL60" s="35"/>
      <c r="CM60" s="31"/>
      <c r="CN60" s="31"/>
      <c r="CO60" s="31"/>
      <c r="CP60" s="31"/>
      <c r="CQ60" s="31"/>
      <c r="CR60" s="35"/>
      <c r="CS60" s="31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</row>
    <row r="61" spans="1:210" ht="21" hidden="1" customHeight="1">
      <c r="A61" s="22"/>
      <c r="B61" s="55"/>
      <c r="C61" s="23"/>
      <c r="D61" s="34"/>
      <c r="E61" s="24"/>
      <c r="F61" s="25"/>
      <c r="G61" s="25"/>
      <c r="H61" s="25"/>
      <c r="I61" s="25"/>
      <c r="J61" s="25"/>
      <c r="K61" s="25"/>
      <c r="L61" s="25"/>
      <c r="M61" s="23"/>
      <c r="N61" s="26"/>
      <c r="O61" s="25"/>
      <c r="P61" s="23"/>
      <c r="Q61" s="34"/>
      <c r="R61" s="25"/>
      <c r="S61" s="23"/>
      <c r="T61" s="26"/>
      <c r="U61" s="25"/>
      <c r="V61" s="23"/>
      <c r="W61" s="26"/>
      <c r="X61" s="25"/>
      <c r="Y61" s="23"/>
      <c r="Z61" s="28"/>
      <c r="AA61" s="25"/>
      <c r="AB61" s="23"/>
      <c r="AC61" s="27"/>
      <c r="AD61" s="23"/>
      <c r="AE61" s="23"/>
      <c r="AF61" s="23"/>
      <c r="AG61" s="23"/>
      <c r="AH61" s="23"/>
      <c r="AI61" s="27"/>
      <c r="AJ61" s="29"/>
      <c r="AK61" s="30"/>
      <c r="AL61" s="23"/>
      <c r="AM61" s="23"/>
      <c r="AN61" s="23"/>
      <c r="AO61" s="23"/>
      <c r="AP61" s="23"/>
      <c r="AQ61" s="25"/>
      <c r="AR61" s="25"/>
      <c r="AS61" s="23"/>
      <c r="AT61" s="26"/>
      <c r="AU61" s="25"/>
      <c r="AV61" s="23"/>
      <c r="AW61" s="25"/>
      <c r="AX61" s="23"/>
      <c r="AY61" s="23"/>
      <c r="AZ61" s="26"/>
      <c r="BA61" s="23"/>
      <c r="BB61" s="23"/>
      <c r="BC61" s="23"/>
      <c r="BD61" s="23"/>
      <c r="BE61" s="23"/>
      <c r="BF61" s="33"/>
      <c r="BG61" s="23"/>
      <c r="BH61" s="26"/>
      <c r="BI61" s="23"/>
      <c r="BJ61" s="23"/>
      <c r="BK61" s="23"/>
      <c r="BL61" s="26"/>
      <c r="BM61" s="23"/>
      <c r="BN61" s="23"/>
      <c r="BO61" s="23"/>
      <c r="BP61" s="23"/>
      <c r="BQ61" s="23"/>
      <c r="BR61" s="23"/>
      <c r="BS61" s="25"/>
      <c r="BT61" s="25"/>
      <c r="BU61" s="25"/>
      <c r="BV61" s="25"/>
      <c r="BW61" s="23"/>
      <c r="BX61" s="23"/>
      <c r="BY61" s="23"/>
      <c r="BZ61" s="23"/>
      <c r="CA61" s="23"/>
      <c r="CB61" s="23"/>
      <c r="CC61" s="56"/>
      <c r="CD61" s="23"/>
      <c r="CE61" s="23"/>
      <c r="CF61" s="23"/>
      <c r="CG61" s="23"/>
      <c r="CH61" s="25"/>
      <c r="CI61" s="25"/>
      <c r="CJ61" s="25"/>
      <c r="CK61" s="25"/>
      <c r="CL61" s="35"/>
      <c r="CM61" s="31"/>
      <c r="CN61" s="31"/>
      <c r="CO61" s="31"/>
      <c r="CP61" s="31"/>
      <c r="CQ61" s="31"/>
      <c r="CR61" s="35"/>
      <c r="CS61" s="31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</row>
    <row r="62" spans="1:210" ht="0.6" hidden="1" customHeight="1">
      <c r="A62" s="22"/>
      <c r="B62" s="55"/>
      <c r="C62" s="23"/>
      <c r="D62" s="34"/>
      <c r="E62" s="24"/>
      <c r="F62" s="25"/>
      <c r="G62" s="25"/>
      <c r="H62" s="25"/>
      <c r="I62" s="25"/>
      <c r="J62" s="25"/>
      <c r="K62" s="25"/>
      <c r="L62" s="25"/>
      <c r="M62" s="23"/>
      <c r="N62" s="26"/>
      <c r="O62" s="25"/>
      <c r="P62" s="23"/>
      <c r="Q62" s="34"/>
      <c r="R62" s="25"/>
      <c r="S62" s="23"/>
      <c r="T62" s="26"/>
      <c r="U62" s="25"/>
      <c r="V62" s="23"/>
      <c r="W62" s="26"/>
      <c r="X62" s="25"/>
      <c r="Y62" s="23"/>
      <c r="Z62" s="28"/>
      <c r="AA62" s="25"/>
      <c r="AB62" s="23"/>
      <c r="AC62" s="27"/>
      <c r="AD62" s="23"/>
      <c r="AE62" s="23"/>
      <c r="AF62" s="23"/>
      <c r="AG62" s="23"/>
      <c r="AH62" s="23"/>
      <c r="AI62" s="27"/>
      <c r="AJ62" s="29"/>
      <c r="AK62" s="30"/>
      <c r="AL62" s="23"/>
      <c r="AM62" s="23"/>
      <c r="AN62" s="23"/>
      <c r="AO62" s="23"/>
      <c r="AP62" s="23"/>
      <c r="AQ62" s="25"/>
      <c r="AR62" s="25"/>
      <c r="AS62" s="23"/>
      <c r="AT62" s="26"/>
      <c r="AU62" s="25"/>
      <c r="AV62" s="23"/>
      <c r="AW62" s="25"/>
      <c r="AX62" s="23"/>
      <c r="AY62" s="23"/>
      <c r="AZ62" s="26"/>
      <c r="BA62" s="23"/>
      <c r="BB62" s="23"/>
      <c r="BC62" s="23"/>
      <c r="BD62" s="23"/>
      <c r="BE62" s="23"/>
      <c r="BF62" s="33"/>
      <c r="BG62" s="23"/>
      <c r="BH62" s="26"/>
      <c r="BI62" s="23"/>
      <c r="BJ62" s="23"/>
      <c r="BK62" s="23"/>
      <c r="BL62" s="26"/>
      <c r="BM62" s="23"/>
      <c r="BN62" s="23"/>
      <c r="BO62" s="23"/>
      <c r="BP62" s="23"/>
      <c r="BQ62" s="23"/>
      <c r="BR62" s="23"/>
      <c r="BS62" s="25"/>
      <c r="BT62" s="25"/>
      <c r="BU62" s="25"/>
      <c r="BV62" s="25"/>
      <c r="BW62" s="23"/>
      <c r="BX62" s="23"/>
      <c r="BY62" s="23"/>
      <c r="BZ62" s="23"/>
      <c r="CA62" s="23"/>
      <c r="CB62" s="23"/>
      <c r="CC62" s="56"/>
      <c r="CD62" s="23"/>
      <c r="CE62" s="23"/>
      <c r="CF62" s="23"/>
      <c r="CG62" s="23"/>
      <c r="CH62" s="25"/>
      <c r="CI62" s="25"/>
      <c r="CJ62" s="25"/>
      <c r="CK62" s="25"/>
      <c r="CL62" s="35"/>
      <c r="CM62" s="31"/>
      <c r="CN62" s="31"/>
      <c r="CO62" s="31"/>
      <c r="CP62" s="31"/>
      <c r="CQ62" s="31"/>
      <c r="CR62" s="35"/>
      <c r="CS62" s="31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</row>
    <row r="63" spans="1:210" ht="1.8" hidden="1" customHeight="1">
      <c r="A63" s="22"/>
      <c r="B63" s="55"/>
      <c r="C63" s="23"/>
      <c r="D63" s="34"/>
      <c r="E63" s="24"/>
      <c r="F63" s="25"/>
      <c r="G63" s="25"/>
      <c r="H63" s="25"/>
      <c r="I63" s="25"/>
      <c r="J63" s="25"/>
      <c r="K63" s="25"/>
      <c r="L63" s="25"/>
      <c r="M63" s="23"/>
      <c r="N63" s="26"/>
      <c r="O63" s="25"/>
      <c r="P63" s="23"/>
      <c r="Q63" s="34"/>
      <c r="R63" s="25"/>
      <c r="S63" s="23"/>
      <c r="T63" s="26"/>
      <c r="U63" s="25"/>
      <c r="V63" s="23"/>
      <c r="W63" s="26"/>
      <c r="X63" s="25"/>
      <c r="Y63" s="23"/>
      <c r="Z63" s="28"/>
      <c r="AA63" s="25"/>
      <c r="AB63" s="23"/>
      <c r="AC63" s="27"/>
      <c r="AD63" s="23"/>
      <c r="AE63" s="23"/>
      <c r="AF63" s="23"/>
      <c r="AG63" s="23"/>
      <c r="AH63" s="23"/>
      <c r="AI63" s="27"/>
      <c r="AJ63" s="29"/>
      <c r="AK63" s="30"/>
      <c r="AL63" s="23"/>
      <c r="AM63" s="23"/>
      <c r="AN63" s="23"/>
      <c r="AO63" s="23"/>
      <c r="AP63" s="23"/>
      <c r="AQ63" s="25"/>
      <c r="AR63" s="25"/>
      <c r="AS63" s="23"/>
      <c r="AT63" s="26"/>
      <c r="AU63" s="25"/>
      <c r="AV63" s="23"/>
      <c r="AW63" s="25"/>
      <c r="AX63" s="23"/>
      <c r="AY63" s="23"/>
      <c r="AZ63" s="26"/>
      <c r="BA63" s="23"/>
      <c r="BB63" s="23"/>
      <c r="BC63" s="23"/>
      <c r="BD63" s="23"/>
      <c r="BE63" s="23"/>
      <c r="BF63" s="33"/>
      <c r="BG63" s="23"/>
      <c r="BH63" s="26"/>
      <c r="BI63" s="23"/>
      <c r="BJ63" s="23"/>
      <c r="BK63" s="23"/>
      <c r="BL63" s="26"/>
      <c r="BM63" s="23"/>
      <c r="BN63" s="23"/>
      <c r="BO63" s="23"/>
      <c r="BP63" s="23"/>
      <c r="BQ63" s="23"/>
      <c r="BR63" s="23"/>
      <c r="BS63" s="25"/>
      <c r="BT63" s="25"/>
      <c r="BU63" s="25"/>
      <c r="BV63" s="25"/>
      <c r="BW63" s="23"/>
      <c r="BX63" s="23"/>
      <c r="BY63" s="23"/>
      <c r="BZ63" s="23"/>
      <c r="CA63" s="23"/>
      <c r="CB63" s="23"/>
      <c r="CC63" s="56"/>
      <c r="CD63" s="23"/>
      <c r="CE63" s="23"/>
      <c r="CF63" s="23"/>
      <c r="CG63" s="23"/>
      <c r="CH63" s="25"/>
      <c r="CI63" s="25"/>
      <c r="CJ63" s="25"/>
      <c r="CK63" s="25"/>
      <c r="CL63" s="35"/>
      <c r="CM63" s="31"/>
      <c r="CN63" s="31"/>
      <c r="CO63" s="31"/>
      <c r="CP63" s="31"/>
      <c r="CQ63" s="31"/>
      <c r="CR63" s="35"/>
      <c r="CS63" s="31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</row>
    <row r="64" spans="1:210" ht="21" hidden="1" customHeight="1">
      <c r="A64" s="22"/>
      <c r="B64" s="55"/>
      <c r="C64" s="23"/>
      <c r="D64" s="34"/>
      <c r="E64" s="24"/>
      <c r="F64" s="25"/>
      <c r="G64" s="25"/>
      <c r="H64" s="25"/>
      <c r="I64" s="25"/>
      <c r="J64" s="25"/>
      <c r="K64" s="25"/>
      <c r="L64" s="25"/>
      <c r="M64" s="23"/>
      <c r="N64" s="26"/>
      <c r="O64" s="25"/>
      <c r="P64" s="23"/>
      <c r="Q64" s="34"/>
      <c r="R64" s="25"/>
      <c r="S64" s="23"/>
      <c r="T64" s="26"/>
      <c r="U64" s="25"/>
      <c r="V64" s="23"/>
      <c r="W64" s="26"/>
      <c r="X64" s="25"/>
      <c r="Y64" s="23"/>
      <c r="Z64" s="28"/>
      <c r="AA64" s="25"/>
      <c r="AB64" s="23"/>
      <c r="AC64" s="27"/>
      <c r="AD64" s="23"/>
      <c r="AE64" s="23"/>
      <c r="AF64" s="23"/>
      <c r="AG64" s="23"/>
      <c r="AH64" s="23"/>
      <c r="AI64" s="27"/>
      <c r="AJ64" s="29"/>
      <c r="AK64" s="30"/>
      <c r="AL64" s="23"/>
      <c r="AM64" s="23"/>
      <c r="AN64" s="23"/>
      <c r="AO64" s="23"/>
      <c r="AP64" s="23"/>
      <c r="AQ64" s="25"/>
      <c r="AR64" s="25"/>
      <c r="AS64" s="23"/>
      <c r="AT64" s="26"/>
      <c r="AU64" s="25"/>
      <c r="AV64" s="23"/>
      <c r="AW64" s="25"/>
      <c r="AX64" s="23"/>
      <c r="AY64" s="23"/>
      <c r="AZ64" s="26"/>
      <c r="BA64" s="23"/>
      <c r="BB64" s="23"/>
      <c r="BC64" s="23"/>
      <c r="BD64" s="23"/>
      <c r="BE64" s="23"/>
      <c r="BF64" s="33"/>
      <c r="BG64" s="23"/>
      <c r="BH64" s="26"/>
      <c r="BI64" s="23"/>
      <c r="BJ64" s="23"/>
      <c r="BK64" s="23"/>
      <c r="BL64" s="26"/>
      <c r="BM64" s="23"/>
      <c r="BN64" s="23"/>
      <c r="BO64" s="23"/>
      <c r="BP64" s="23"/>
      <c r="BQ64" s="23"/>
      <c r="BR64" s="23"/>
      <c r="BS64" s="25"/>
      <c r="BT64" s="25"/>
      <c r="BU64" s="25"/>
      <c r="BV64" s="25"/>
      <c r="BW64" s="23"/>
      <c r="BX64" s="23"/>
      <c r="BY64" s="23"/>
      <c r="BZ64" s="23"/>
      <c r="CA64" s="23"/>
      <c r="CB64" s="23"/>
      <c r="CC64" s="56"/>
      <c r="CD64" s="23"/>
      <c r="CE64" s="23"/>
      <c r="CF64" s="23"/>
      <c r="CG64" s="23"/>
      <c r="CH64" s="25"/>
      <c r="CI64" s="25"/>
      <c r="CJ64" s="25"/>
      <c r="CK64" s="25"/>
      <c r="CL64" s="35"/>
      <c r="CM64" s="31"/>
      <c r="CN64" s="31"/>
      <c r="CO64" s="31"/>
      <c r="CP64" s="31"/>
      <c r="CQ64" s="31"/>
      <c r="CR64" s="35"/>
      <c r="CS64" s="31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</row>
    <row r="65" spans="1:210" ht="21" hidden="1" customHeight="1">
      <c r="A65" s="22"/>
      <c r="B65" s="55"/>
      <c r="C65" s="23"/>
      <c r="D65" s="34"/>
      <c r="E65" s="24"/>
      <c r="F65" s="25"/>
      <c r="G65" s="25"/>
      <c r="H65" s="25"/>
      <c r="I65" s="25"/>
      <c r="J65" s="25"/>
      <c r="K65" s="25"/>
      <c r="L65" s="25"/>
      <c r="M65" s="23"/>
      <c r="N65" s="26"/>
      <c r="O65" s="25"/>
      <c r="P65" s="23"/>
      <c r="Q65" s="34"/>
      <c r="R65" s="25"/>
      <c r="S65" s="23"/>
      <c r="T65" s="26"/>
      <c r="U65" s="25"/>
      <c r="V65" s="23"/>
      <c r="W65" s="26"/>
      <c r="X65" s="25"/>
      <c r="Y65" s="23"/>
      <c r="Z65" s="28"/>
      <c r="AA65" s="25"/>
      <c r="AB65" s="23"/>
      <c r="AC65" s="27"/>
      <c r="AD65" s="23"/>
      <c r="AE65" s="23"/>
      <c r="AF65" s="23"/>
      <c r="AG65" s="23"/>
      <c r="AH65" s="23"/>
      <c r="AI65" s="27"/>
      <c r="AJ65" s="29"/>
      <c r="AK65" s="30"/>
      <c r="AL65" s="23"/>
      <c r="AM65" s="23"/>
      <c r="AN65" s="23"/>
      <c r="AO65" s="23"/>
      <c r="AP65" s="23"/>
      <c r="AQ65" s="25"/>
      <c r="AR65" s="25"/>
      <c r="AS65" s="23"/>
      <c r="AT65" s="26"/>
      <c r="AU65" s="25"/>
      <c r="AV65" s="23"/>
      <c r="AW65" s="25"/>
      <c r="AX65" s="23"/>
      <c r="AY65" s="23"/>
      <c r="AZ65" s="26"/>
      <c r="BA65" s="23"/>
      <c r="BB65" s="23"/>
      <c r="BC65" s="23"/>
      <c r="BD65" s="23"/>
      <c r="BE65" s="23"/>
      <c r="BF65" s="33"/>
      <c r="BG65" s="23"/>
      <c r="BH65" s="26"/>
      <c r="BI65" s="23"/>
      <c r="BJ65" s="23"/>
      <c r="BK65" s="23"/>
      <c r="BL65" s="26"/>
      <c r="BM65" s="23"/>
      <c r="BN65" s="23"/>
      <c r="BO65" s="23"/>
      <c r="BP65" s="23"/>
      <c r="BQ65" s="23"/>
      <c r="BR65" s="23"/>
      <c r="BS65" s="25"/>
      <c r="BT65" s="25"/>
      <c r="BU65" s="25"/>
      <c r="BV65" s="25"/>
      <c r="BW65" s="23"/>
      <c r="BX65" s="23"/>
      <c r="BY65" s="23"/>
      <c r="BZ65" s="23"/>
      <c r="CA65" s="23"/>
      <c r="CB65" s="23"/>
      <c r="CC65" s="56"/>
      <c r="CD65" s="23"/>
      <c r="CE65" s="23"/>
      <c r="CF65" s="23"/>
      <c r="CG65" s="23"/>
      <c r="CH65" s="25"/>
      <c r="CI65" s="25"/>
      <c r="CJ65" s="25"/>
      <c r="CK65" s="25"/>
      <c r="CL65" s="35"/>
      <c r="CM65" s="31"/>
      <c r="CN65" s="31"/>
      <c r="CO65" s="31"/>
      <c r="CP65" s="31"/>
      <c r="CQ65" s="31"/>
      <c r="CR65" s="35"/>
      <c r="CS65" s="31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</row>
    <row r="66" spans="1:210" ht="21" hidden="1" customHeight="1">
      <c r="A66" s="22"/>
      <c r="B66" s="55"/>
      <c r="C66" s="23"/>
      <c r="D66" s="34"/>
      <c r="E66" s="24"/>
      <c r="F66" s="25"/>
      <c r="G66" s="25"/>
      <c r="H66" s="25"/>
      <c r="I66" s="25"/>
      <c r="J66" s="25"/>
      <c r="K66" s="25"/>
      <c r="L66" s="25"/>
      <c r="M66" s="23"/>
      <c r="N66" s="26"/>
      <c r="O66" s="25"/>
      <c r="P66" s="23"/>
      <c r="Q66" s="25"/>
      <c r="R66" s="25"/>
      <c r="S66" s="23"/>
      <c r="T66" s="26"/>
      <c r="U66" s="25"/>
      <c r="V66" s="23"/>
      <c r="W66" s="26"/>
      <c r="X66" s="25"/>
      <c r="Y66" s="23"/>
      <c r="Z66" s="28"/>
      <c r="AA66" s="25"/>
      <c r="AB66" s="23"/>
      <c r="AC66" s="27"/>
      <c r="AD66" s="23"/>
      <c r="AE66" s="23"/>
      <c r="AF66" s="23"/>
      <c r="AG66" s="23"/>
      <c r="AH66" s="23"/>
      <c r="AI66" s="27"/>
      <c r="AJ66" s="29"/>
      <c r="AK66" s="30"/>
      <c r="AL66" s="23"/>
      <c r="AM66" s="23"/>
      <c r="AN66" s="23"/>
      <c r="AO66" s="23"/>
      <c r="AP66" s="23"/>
      <c r="AQ66" s="25"/>
      <c r="AR66" s="25"/>
      <c r="AS66" s="23"/>
      <c r="AT66" s="26"/>
      <c r="AU66" s="25"/>
      <c r="AV66" s="23"/>
      <c r="AW66" s="25"/>
      <c r="AX66" s="23"/>
      <c r="AY66" s="23"/>
      <c r="AZ66" s="26"/>
      <c r="BA66" s="23"/>
      <c r="BB66" s="23"/>
      <c r="BC66" s="23"/>
      <c r="BD66" s="23"/>
      <c r="BE66" s="23"/>
      <c r="BF66" s="33"/>
      <c r="BG66" s="23"/>
      <c r="BH66" s="26"/>
      <c r="BI66" s="23"/>
      <c r="BJ66" s="23"/>
      <c r="BK66" s="23"/>
      <c r="BL66" s="26"/>
      <c r="BM66" s="23"/>
      <c r="BN66" s="23"/>
      <c r="BO66" s="23"/>
      <c r="BP66" s="23"/>
      <c r="BQ66" s="23"/>
      <c r="BR66" s="23"/>
      <c r="BS66" s="25"/>
      <c r="BT66" s="25"/>
      <c r="BU66" s="25"/>
      <c r="BV66" s="25"/>
      <c r="BW66" s="23"/>
      <c r="BX66" s="23"/>
      <c r="BY66" s="23"/>
      <c r="BZ66" s="23"/>
      <c r="CA66" s="23"/>
      <c r="CB66" s="23"/>
      <c r="CC66" s="56"/>
      <c r="CD66" s="23"/>
      <c r="CE66" s="23"/>
      <c r="CF66" s="23"/>
      <c r="CG66" s="23"/>
      <c r="CH66" s="25"/>
      <c r="CI66" s="25"/>
      <c r="CJ66" s="25"/>
      <c r="CK66" s="25"/>
      <c r="CL66" s="35"/>
      <c r="CM66" s="31"/>
      <c r="CN66" s="31"/>
      <c r="CO66" s="31"/>
      <c r="CP66" s="31"/>
      <c r="CQ66" s="31"/>
      <c r="CR66" s="35"/>
      <c r="CS66" s="31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</row>
    <row r="67" spans="1:210" ht="21" hidden="1" customHeight="1">
      <c r="A67" s="22"/>
      <c r="B67" s="55"/>
      <c r="C67" s="23"/>
      <c r="D67" s="34"/>
      <c r="E67" s="24"/>
      <c r="F67" s="25"/>
      <c r="G67" s="25"/>
      <c r="H67" s="25"/>
      <c r="I67" s="25"/>
      <c r="J67" s="25"/>
      <c r="K67" s="25"/>
      <c r="L67" s="25"/>
      <c r="M67" s="23"/>
      <c r="N67" s="26"/>
      <c r="O67" s="25"/>
      <c r="P67" s="23"/>
      <c r="Q67" s="34"/>
      <c r="R67" s="25"/>
      <c r="S67" s="23"/>
      <c r="T67" s="26"/>
      <c r="U67" s="25"/>
      <c r="V67" s="23"/>
      <c r="W67" s="26"/>
      <c r="X67" s="25"/>
      <c r="Y67" s="23"/>
      <c r="Z67" s="28"/>
      <c r="AA67" s="25"/>
      <c r="AB67" s="23"/>
      <c r="AC67" s="27"/>
      <c r="AD67" s="23"/>
      <c r="AE67" s="23"/>
      <c r="AF67" s="23"/>
      <c r="AG67" s="23"/>
      <c r="AH67" s="23"/>
      <c r="AI67" s="27"/>
      <c r="AJ67" s="29"/>
      <c r="AK67" s="30"/>
      <c r="AL67" s="23"/>
      <c r="AM67" s="23"/>
      <c r="AN67" s="23"/>
      <c r="AO67" s="23"/>
      <c r="AP67" s="23"/>
      <c r="AQ67" s="25"/>
      <c r="AR67" s="25"/>
      <c r="AS67" s="23"/>
      <c r="AT67" s="26"/>
      <c r="AU67" s="25"/>
      <c r="AV67" s="23"/>
      <c r="AW67" s="25"/>
      <c r="AX67" s="23"/>
      <c r="AY67" s="23"/>
      <c r="AZ67" s="26"/>
      <c r="BA67" s="23"/>
      <c r="BB67" s="23"/>
      <c r="BC67" s="23"/>
      <c r="BD67" s="23"/>
      <c r="BE67" s="23"/>
      <c r="BF67" s="33"/>
      <c r="BG67" s="23"/>
      <c r="BH67" s="26"/>
      <c r="BI67" s="23"/>
      <c r="BJ67" s="23"/>
      <c r="BK67" s="23"/>
      <c r="BL67" s="26"/>
      <c r="BM67" s="23"/>
      <c r="BN67" s="23"/>
      <c r="BO67" s="23"/>
      <c r="BP67" s="23"/>
      <c r="BQ67" s="23"/>
      <c r="BR67" s="23"/>
      <c r="BS67" s="25"/>
      <c r="BT67" s="25"/>
      <c r="BU67" s="25"/>
      <c r="BV67" s="25"/>
      <c r="BW67" s="23"/>
      <c r="BX67" s="23"/>
      <c r="BY67" s="23"/>
      <c r="BZ67" s="23"/>
      <c r="CA67" s="23"/>
      <c r="CB67" s="23"/>
      <c r="CC67" s="56"/>
      <c r="CD67" s="23"/>
      <c r="CE67" s="23"/>
      <c r="CF67" s="23"/>
      <c r="CG67" s="23"/>
      <c r="CH67" s="25"/>
      <c r="CI67" s="25"/>
      <c r="CJ67" s="25"/>
      <c r="CK67" s="25"/>
      <c r="CL67" s="35"/>
      <c r="CM67" s="31"/>
      <c r="CN67" s="31"/>
      <c r="CO67" s="31"/>
      <c r="CP67" s="31"/>
      <c r="CQ67" s="31"/>
      <c r="CR67" s="35"/>
      <c r="CS67" s="31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</row>
    <row r="68" spans="1:210" ht="21" hidden="1" customHeight="1">
      <c r="A68" s="22"/>
      <c r="B68" s="55"/>
      <c r="C68" s="23"/>
      <c r="D68" s="34"/>
      <c r="E68" s="24"/>
      <c r="F68" s="25"/>
      <c r="G68" s="25"/>
      <c r="H68" s="25"/>
      <c r="I68" s="25"/>
      <c r="J68" s="25"/>
      <c r="K68" s="25"/>
      <c r="L68" s="25"/>
      <c r="M68" s="23"/>
      <c r="N68" s="26"/>
      <c r="O68" s="25"/>
      <c r="P68" s="23"/>
      <c r="Q68" s="34"/>
      <c r="R68" s="25"/>
      <c r="S68" s="23"/>
      <c r="T68" s="26"/>
      <c r="U68" s="25"/>
      <c r="V68" s="23"/>
      <c r="W68" s="26"/>
      <c r="X68" s="25"/>
      <c r="Y68" s="23"/>
      <c r="Z68" s="28"/>
      <c r="AA68" s="25"/>
      <c r="AB68" s="23"/>
      <c r="AC68" s="27"/>
      <c r="AD68" s="23"/>
      <c r="AE68" s="23"/>
      <c r="AF68" s="23"/>
      <c r="AG68" s="23"/>
      <c r="AH68" s="23"/>
      <c r="AI68" s="27"/>
      <c r="AJ68" s="29"/>
      <c r="AK68" s="30"/>
      <c r="AL68" s="23"/>
      <c r="AM68" s="23"/>
      <c r="AN68" s="23"/>
      <c r="AO68" s="23"/>
      <c r="AP68" s="23"/>
      <c r="AQ68" s="25"/>
      <c r="AR68" s="25"/>
      <c r="AS68" s="23"/>
      <c r="AT68" s="26"/>
      <c r="AU68" s="25"/>
      <c r="AV68" s="23"/>
      <c r="AW68" s="25"/>
      <c r="AX68" s="23"/>
      <c r="AY68" s="23"/>
      <c r="AZ68" s="26"/>
      <c r="BA68" s="23"/>
      <c r="BB68" s="23"/>
      <c r="BC68" s="23"/>
      <c r="BD68" s="23"/>
      <c r="BE68" s="23"/>
      <c r="BF68" s="33"/>
      <c r="BG68" s="23"/>
      <c r="BH68" s="26"/>
      <c r="BI68" s="23"/>
      <c r="BJ68" s="23"/>
      <c r="BK68" s="23"/>
      <c r="BL68" s="26"/>
      <c r="BM68" s="23"/>
      <c r="BN68" s="23"/>
      <c r="BO68" s="23"/>
      <c r="BP68" s="23"/>
      <c r="BQ68" s="23"/>
      <c r="BR68" s="23"/>
      <c r="BS68" s="25"/>
      <c r="BT68" s="25"/>
      <c r="BU68" s="25"/>
      <c r="BV68" s="25"/>
      <c r="BW68" s="23"/>
      <c r="BX68" s="23"/>
      <c r="BY68" s="23"/>
      <c r="BZ68" s="23"/>
      <c r="CA68" s="23"/>
      <c r="CB68" s="23"/>
      <c r="CC68" s="56"/>
      <c r="CD68" s="23"/>
      <c r="CE68" s="23"/>
      <c r="CF68" s="23"/>
      <c r="CG68" s="23"/>
      <c r="CH68" s="25"/>
      <c r="CI68" s="25"/>
      <c r="CJ68" s="25"/>
      <c r="CK68" s="25"/>
      <c r="CL68" s="35"/>
      <c r="CM68" s="31"/>
      <c r="CN68" s="31"/>
      <c r="CO68" s="31"/>
      <c r="CP68" s="31"/>
      <c r="CQ68" s="31"/>
      <c r="CR68" s="35"/>
      <c r="CS68" s="31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</row>
    <row r="69" spans="1:210" ht="21" hidden="1" customHeight="1">
      <c r="A69" s="22"/>
      <c r="B69" s="55"/>
      <c r="C69" s="23"/>
      <c r="D69" s="34"/>
      <c r="E69" s="24"/>
      <c r="F69" s="25"/>
      <c r="G69" s="25"/>
      <c r="H69" s="25"/>
      <c r="I69" s="25"/>
      <c r="J69" s="25"/>
      <c r="K69" s="25"/>
      <c r="L69" s="25"/>
      <c r="M69" s="23"/>
      <c r="N69" s="26"/>
      <c r="O69" s="25"/>
      <c r="P69" s="23"/>
      <c r="Q69" s="34"/>
      <c r="R69" s="25"/>
      <c r="S69" s="23"/>
      <c r="T69" s="26"/>
      <c r="U69" s="25"/>
      <c r="V69" s="23"/>
      <c r="W69" s="26"/>
      <c r="X69" s="25"/>
      <c r="Y69" s="23"/>
      <c r="Z69" s="28"/>
      <c r="AA69" s="25"/>
      <c r="AB69" s="23"/>
      <c r="AC69" s="27"/>
      <c r="AD69" s="23"/>
      <c r="AE69" s="23"/>
      <c r="AF69" s="23"/>
      <c r="AG69" s="23"/>
      <c r="AH69" s="23"/>
      <c r="AI69" s="27"/>
      <c r="AJ69" s="29"/>
      <c r="AK69" s="30"/>
      <c r="AL69" s="23"/>
      <c r="AM69" s="23"/>
      <c r="AN69" s="23"/>
      <c r="AO69" s="23"/>
      <c r="AP69" s="23"/>
      <c r="AQ69" s="25"/>
      <c r="AR69" s="25"/>
      <c r="AS69" s="23"/>
      <c r="AT69" s="26"/>
      <c r="AU69" s="25"/>
      <c r="AV69" s="23"/>
      <c r="AW69" s="25"/>
      <c r="AX69" s="23"/>
      <c r="AY69" s="23"/>
      <c r="AZ69" s="26"/>
      <c r="BA69" s="23"/>
      <c r="BB69" s="23"/>
      <c r="BC69" s="23"/>
      <c r="BD69" s="23"/>
      <c r="BE69" s="23"/>
      <c r="BF69" s="33"/>
      <c r="BG69" s="23"/>
      <c r="BH69" s="26"/>
      <c r="BI69" s="23"/>
      <c r="BJ69" s="26"/>
      <c r="BK69" s="23"/>
      <c r="BL69" s="26"/>
      <c r="BM69" s="23"/>
      <c r="BN69" s="23"/>
      <c r="BO69" s="23"/>
      <c r="BP69" s="23"/>
      <c r="BQ69" s="23"/>
      <c r="BR69" s="23"/>
      <c r="BS69" s="25"/>
      <c r="BT69" s="25"/>
      <c r="BU69" s="25"/>
      <c r="BV69" s="25"/>
      <c r="BW69" s="23"/>
      <c r="BX69" s="23"/>
      <c r="BY69" s="23"/>
      <c r="BZ69" s="23"/>
      <c r="CA69" s="23"/>
      <c r="CB69" s="23"/>
      <c r="CC69" s="56"/>
      <c r="CD69" s="23"/>
      <c r="CE69" s="23"/>
      <c r="CF69" s="23"/>
      <c r="CG69" s="23"/>
      <c r="CH69" s="25"/>
      <c r="CI69" s="25"/>
      <c r="CJ69" s="25"/>
      <c r="CK69" s="25"/>
      <c r="CL69" s="35"/>
      <c r="CM69" s="31"/>
      <c r="CN69" s="31"/>
      <c r="CO69" s="31"/>
      <c r="CP69" s="31"/>
      <c r="CQ69" s="31"/>
      <c r="CR69" s="35"/>
      <c r="CS69" s="31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</row>
    <row r="70" spans="1:210" ht="21" hidden="1" customHeight="1">
      <c r="A70" s="22"/>
      <c r="B70" s="55"/>
      <c r="C70" s="23"/>
      <c r="D70" s="34"/>
      <c r="E70" s="24"/>
      <c r="F70" s="25"/>
      <c r="G70" s="25"/>
      <c r="H70" s="25"/>
      <c r="I70" s="25"/>
      <c r="J70" s="25"/>
      <c r="K70" s="25"/>
      <c r="L70" s="25"/>
      <c r="M70" s="23"/>
      <c r="N70" s="26"/>
      <c r="O70" s="25"/>
      <c r="P70" s="23"/>
      <c r="Q70" s="34"/>
      <c r="R70" s="25"/>
      <c r="S70" s="23"/>
      <c r="T70" s="26"/>
      <c r="U70" s="25"/>
      <c r="V70" s="23"/>
      <c r="W70" s="26"/>
      <c r="X70" s="25"/>
      <c r="Y70" s="23"/>
      <c r="Z70" s="28"/>
      <c r="AA70" s="25"/>
      <c r="AB70" s="23"/>
      <c r="AC70" s="27"/>
      <c r="AD70" s="23"/>
      <c r="AE70" s="23"/>
      <c r="AF70" s="23"/>
      <c r="AG70" s="23"/>
      <c r="AH70" s="23"/>
      <c r="AI70" s="27"/>
      <c r="AJ70" s="29"/>
      <c r="AK70" s="30"/>
      <c r="AL70" s="23"/>
      <c r="AM70" s="23"/>
      <c r="AN70" s="23"/>
      <c r="AO70" s="23"/>
      <c r="AP70" s="23"/>
      <c r="AQ70" s="25"/>
      <c r="AR70" s="25"/>
      <c r="AS70" s="23"/>
      <c r="AT70" s="26"/>
      <c r="AU70" s="25"/>
      <c r="AV70" s="23"/>
      <c r="AW70" s="25"/>
      <c r="AX70" s="23"/>
      <c r="AY70" s="23"/>
      <c r="AZ70" s="26"/>
      <c r="BA70" s="23"/>
      <c r="BB70" s="23"/>
      <c r="BC70" s="23"/>
      <c r="BD70" s="23"/>
      <c r="BE70" s="23"/>
      <c r="BF70" s="33"/>
      <c r="BG70" s="23"/>
      <c r="BH70" s="26"/>
      <c r="BI70" s="23"/>
      <c r="BJ70" s="26"/>
      <c r="BK70" s="23"/>
      <c r="BL70" s="26"/>
      <c r="BM70" s="23"/>
      <c r="BN70" s="23"/>
      <c r="BO70" s="23"/>
      <c r="BP70" s="23"/>
      <c r="BQ70" s="23"/>
      <c r="BR70" s="23"/>
      <c r="BS70" s="25"/>
      <c r="BT70" s="25"/>
      <c r="BU70" s="25"/>
      <c r="BV70" s="25"/>
      <c r="BW70" s="23"/>
      <c r="BX70" s="23"/>
      <c r="BY70" s="23"/>
      <c r="BZ70" s="23"/>
      <c r="CA70" s="23"/>
      <c r="CB70" s="23"/>
      <c r="CC70" s="56"/>
      <c r="CD70" s="23"/>
      <c r="CE70" s="23"/>
      <c r="CF70" s="23"/>
      <c r="CG70" s="23"/>
      <c r="CH70" s="25"/>
      <c r="CI70" s="25"/>
      <c r="CJ70" s="25"/>
      <c r="CK70" s="25"/>
      <c r="CL70" s="35"/>
      <c r="CM70" s="31"/>
      <c r="CN70" s="31"/>
      <c r="CO70" s="31"/>
      <c r="CP70" s="31"/>
      <c r="CQ70" s="31"/>
      <c r="CR70" s="35"/>
      <c r="CS70" s="31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</row>
    <row r="71" spans="1:210" ht="1.2" hidden="1" customHeight="1">
      <c r="A71" s="22"/>
      <c r="B71" s="55"/>
      <c r="C71" s="23"/>
      <c r="D71" s="34"/>
      <c r="E71" s="24"/>
      <c r="F71" s="25"/>
      <c r="G71" s="25"/>
      <c r="H71" s="25"/>
      <c r="I71" s="25"/>
      <c r="J71" s="25"/>
      <c r="K71" s="25"/>
      <c r="L71" s="25"/>
      <c r="M71" s="23"/>
      <c r="N71" s="26"/>
      <c r="O71" s="25"/>
      <c r="P71" s="23"/>
      <c r="Q71" s="34"/>
      <c r="R71" s="25"/>
      <c r="S71" s="23"/>
      <c r="T71" s="26"/>
      <c r="U71" s="25"/>
      <c r="V71" s="23"/>
      <c r="W71" s="26"/>
      <c r="X71" s="25"/>
      <c r="Y71" s="23"/>
      <c r="Z71" s="28"/>
      <c r="AA71" s="25"/>
      <c r="AB71" s="23"/>
      <c r="AC71" s="27"/>
      <c r="AD71" s="23"/>
      <c r="AE71" s="23"/>
      <c r="AF71" s="23"/>
      <c r="AG71" s="23"/>
      <c r="AH71" s="23"/>
      <c r="AI71" s="27"/>
      <c r="AJ71" s="29"/>
      <c r="AK71" s="30"/>
      <c r="AL71" s="23"/>
      <c r="AM71" s="23"/>
      <c r="AN71" s="23"/>
      <c r="AO71" s="23"/>
      <c r="AP71" s="23"/>
      <c r="AQ71" s="25"/>
      <c r="AR71" s="25"/>
      <c r="AS71" s="23"/>
      <c r="AT71" s="26"/>
      <c r="AU71" s="25"/>
      <c r="AV71" s="23"/>
      <c r="AW71" s="25"/>
      <c r="AX71" s="23"/>
      <c r="AY71" s="23"/>
      <c r="AZ71" s="26"/>
      <c r="BA71" s="23"/>
      <c r="BB71" s="23"/>
      <c r="BC71" s="23"/>
      <c r="BD71" s="23"/>
      <c r="BE71" s="23"/>
      <c r="BF71" s="33"/>
      <c r="BG71" s="23"/>
      <c r="BH71" s="26"/>
      <c r="BI71" s="23"/>
      <c r="BJ71" s="23"/>
      <c r="BK71" s="23"/>
      <c r="BL71" s="26"/>
      <c r="BM71" s="23"/>
      <c r="BN71" s="23"/>
      <c r="BO71" s="23"/>
      <c r="BP71" s="23"/>
      <c r="BQ71" s="23"/>
      <c r="BR71" s="23"/>
      <c r="BS71" s="25"/>
      <c r="BT71" s="25"/>
      <c r="BU71" s="25"/>
      <c r="BV71" s="25"/>
      <c r="BW71" s="23"/>
      <c r="BX71" s="23"/>
      <c r="BY71" s="23"/>
      <c r="BZ71" s="23"/>
      <c r="CA71" s="23"/>
      <c r="CB71" s="23"/>
      <c r="CC71" s="56"/>
      <c r="CD71" s="23"/>
      <c r="CE71" s="23"/>
      <c r="CF71" s="23"/>
      <c r="CG71" s="23"/>
      <c r="CH71" s="25"/>
      <c r="CI71" s="25"/>
      <c r="CJ71" s="25"/>
      <c r="CK71" s="25"/>
      <c r="CL71" s="35"/>
      <c r="CM71" s="31"/>
      <c r="CN71" s="31"/>
      <c r="CO71" s="31"/>
      <c r="CP71" s="31"/>
      <c r="CQ71" s="31"/>
      <c r="CR71" s="35"/>
      <c r="CS71" s="31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</row>
    <row r="72" spans="1:210" ht="21" hidden="1" customHeight="1">
      <c r="A72" s="22"/>
      <c r="B72" s="55"/>
      <c r="C72" s="23"/>
      <c r="D72" s="34"/>
      <c r="E72" s="24"/>
      <c r="F72" s="25"/>
      <c r="G72" s="25"/>
      <c r="H72" s="25"/>
      <c r="I72" s="25"/>
      <c r="J72" s="25"/>
      <c r="K72" s="25"/>
      <c r="L72" s="25"/>
      <c r="M72" s="23"/>
      <c r="N72" s="26"/>
      <c r="O72" s="25"/>
      <c r="P72" s="23"/>
      <c r="Q72" s="34"/>
      <c r="R72" s="25"/>
      <c r="S72" s="23"/>
      <c r="T72" s="26"/>
      <c r="U72" s="25"/>
      <c r="V72" s="23"/>
      <c r="W72" s="26"/>
      <c r="X72" s="25"/>
      <c r="Y72" s="23"/>
      <c r="Z72" s="28"/>
      <c r="AA72" s="25"/>
      <c r="AB72" s="23"/>
      <c r="AC72" s="27"/>
      <c r="AD72" s="23"/>
      <c r="AE72" s="23"/>
      <c r="AF72" s="23"/>
      <c r="AG72" s="23"/>
      <c r="AH72" s="23"/>
      <c r="AI72" s="27"/>
      <c r="AJ72" s="29"/>
      <c r="AK72" s="30"/>
      <c r="AL72" s="23"/>
      <c r="AM72" s="23"/>
      <c r="AN72" s="23"/>
      <c r="AO72" s="23"/>
      <c r="AP72" s="23"/>
      <c r="AQ72" s="25"/>
      <c r="AR72" s="25"/>
      <c r="AS72" s="23"/>
      <c r="AT72" s="26"/>
      <c r="AU72" s="25"/>
      <c r="AV72" s="23"/>
      <c r="AW72" s="25"/>
      <c r="AX72" s="23"/>
      <c r="AY72" s="23"/>
      <c r="AZ72" s="26"/>
      <c r="BA72" s="23"/>
      <c r="BB72" s="23"/>
      <c r="BC72" s="23"/>
      <c r="BD72" s="23"/>
      <c r="BE72" s="23"/>
      <c r="BF72" s="33"/>
      <c r="BG72" s="23"/>
      <c r="BH72" s="26"/>
      <c r="BI72" s="23"/>
      <c r="BJ72" s="23"/>
      <c r="BK72" s="23"/>
      <c r="BL72" s="26"/>
      <c r="BM72" s="23"/>
      <c r="BN72" s="23"/>
      <c r="BO72" s="23"/>
      <c r="BP72" s="23"/>
      <c r="BQ72" s="23"/>
      <c r="BR72" s="23"/>
      <c r="BS72" s="25"/>
      <c r="BT72" s="25"/>
      <c r="BU72" s="25"/>
      <c r="BV72" s="25"/>
      <c r="BW72" s="23"/>
      <c r="BX72" s="23"/>
      <c r="BY72" s="23"/>
      <c r="BZ72" s="23"/>
      <c r="CA72" s="23"/>
      <c r="CB72" s="23"/>
      <c r="CC72" s="56"/>
      <c r="CD72" s="23"/>
      <c r="CE72" s="23"/>
      <c r="CF72" s="23"/>
      <c r="CG72" s="23"/>
      <c r="CH72" s="25"/>
      <c r="CI72" s="25"/>
      <c r="CJ72" s="25"/>
      <c r="CK72" s="25"/>
      <c r="CL72" s="35"/>
      <c r="CM72" s="31"/>
      <c r="CN72" s="31"/>
      <c r="CO72" s="31"/>
      <c r="CP72" s="31"/>
      <c r="CQ72" s="31"/>
      <c r="CR72" s="35"/>
      <c r="CS72" s="31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</row>
    <row r="73" spans="1:210" ht="21" hidden="1" customHeight="1">
      <c r="A73" s="22"/>
      <c r="B73" s="55"/>
      <c r="C73" s="23"/>
      <c r="D73" s="34"/>
      <c r="E73" s="24"/>
      <c r="F73" s="25"/>
      <c r="G73" s="25"/>
      <c r="H73" s="25"/>
      <c r="I73" s="25"/>
      <c r="J73" s="25"/>
      <c r="K73" s="25"/>
      <c r="L73" s="25"/>
      <c r="M73" s="23"/>
      <c r="N73" s="26"/>
      <c r="O73" s="25"/>
      <c r="P73" s="23"/>
      <c r="Q73" s="34"/>
      <c r="R73" s="25"/>
      <c r="S73" s="23"/>
      <c r="T73" s="26"/>
      <c r="U73" s="25"/>
      <c r="V73" s="23"/>
      <c r="W73" s="26"/>
      <c r="X73" s="25"/>
      <c r="Y73" s="23"/>
      <c r="Z73" s="28"/>
      <c r="AA73" s="25"/>
      <c r="AB73" s="23"/>
      <c r="AC73" s="27"/>
      <c r="AD73" s="23"/>
      <c r="AE73" s="23"/>
      <c r="AF73" s="23"/>
      <c r="AG73" s="23"/>
      <c r="AH73" s="23"/>
      <c r="AI73" s="27"/>
      <c r="AJ73" s="29"/>
      <c r="AK73" s="30"/>
      <c r="AL73" s="23"/>
      <c r="AM73" s="23"/>
      <c r="AN73" s="23"/>
      <c r="AO73" s="23"/>
      <c r="AP73" s="23"/>
      <c r="AQ73" s="25"/>
      <c r="AR73" s="25"/>
      <c r="AS73" s="23"/>
      <c r="AT73" s="26"/>
      <c r="AU73" s="25"/>
      <c r="AV73" s="23"/>
      <c r="AW73" s="25"/>
      <c r="AX73" s="23"/>
      <c r="AY73" s="23"/>
      <c r="AZ73" s="26"/>
      <c r="BA73" s="23"/>
      <c r="BB73" s="23"/>
      <c r="BC73" s="23"/>
      <c r="BD73" s="23"/>
      <c r="BE73" s="23"/>
      <c r="BF73" s="33"/>
      <c r="BG73" s="23"/>
      <c r="BH73" s="26"/>
      <c r="BI73" s="23"/>
      <c r="BJ73" s="23"/>
      <c r="BK73" s="23"/>
      <c r="BL73" s="26"/>
      <c r="BM73" s="23"/>
      <c r="BN73" s="23"/>
      <c r="BO73" s="23"/>
      <c r="BP73" s="23"/>
      <c r="BQ73" s="23"/>
      <c r="BR73" s="23"/>
      <c r="BS73" s="37"/>
      <c r="BT73" s="37"/>
      <c r="BU73" s="25"/>
      <c r="BV73" s="25"/>
      <c r="BW73" s="23"/>
      <c r="BX73" s="23"/>
      <c r="BY73" s="23"/>
      <c r="BZ73" s="23"/>
      <c r="CA73" s="23"/>
      <c r="CB73" s="23"/>
      <c r="CC73" s="56"/>
      <c r="CD73" s="23"/>
      <c r="CE73" s="23"/>
      <c r="CF73" s="23"/>
      <c r="CG73" s="23"/>
      <c r="CH73" s="25"/>
      <c r="CI73" s="25"/>
      <c r="CJ73" s="25"/>
      <c r="CK73" s="25"/>
      <c r="CL73" s="35"/>
      <c r="CM73" s="31"/>
      <c r="CN73" s="31"/>
      <c r="CO73" s="31"/>
      <c r="CP73" s="31"/>
      <c r="CQ73" s="31"/>
      <c r="CR73" s="35"/>
      <c r="CS73" s="31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</row>
    <row r="74" spans="1:210" ht="16.2">
      <c r="A74" s="22"/>
      <c r="B74" s="58" t="s">
        <v>88</v>
      </c>
      <c r="C74" s="38">
        <f>SUM(C14:C73)</f>
        <v>353013.8000000001</v>
      </c>
      <c r="D74" s="38">
        <f>SUM(D14:D73)</f>
        <v>14634.1</v>
      </c>
      <c r="E74" s="38">
        <f>SUM(E14:E73)</f>
        <v>2659424.1999999997</v>
      </c>
      <c r="F74" s="38">
        <f>SUM(F14:F73)</f>
        <v>2471296.6417000005</v>
      </c>
      <c r="G74" s="25">
        <f>F74/E74*100</f>
        <v>92.926004121493705</v>
      </c>
      <c r="H74" s="38">
        <f>SUM(H14:H73)</f>
        <v>769380.1</v>
      </c>
      <c r="I74" s="38">
        <f>SUM(I14:I73)</f>
        <v>682730.59769999993</v>
      </c>
      <c r="J74" s="25">
        <f>I74/H74*100</f>
        <v>88.737751041390325</v>
      </c>
      <c r="K74" s="38">
        <f>SUM(K14:K73)</f>
        <v>294333.80000000005</v>
      </c>
      <c r="L74" s="38">
        <f>SUM(L14:L73)</f>
        <v>436998.88760000002</v>
      </c>
      <c r="M74" s="23">
        <f>L74/K74*100</f>
        <v>148.4705078383794</v>
      </c>
      <c r="N74" s="38">
        <f>SUM(N14:N73)</f>
        <v>25801.4</v>
      </c>
      <c r="O74" s="38">
        <f>SUM(O14:O73)</f>
        <v>104037.7056</v>
      </c>
      <c r="P74" s="23">
        <f>O74/N74*100</f>
        <v>403.22504050167822</v>
      </c>
      <c r="Q74" s="38">
        <f>SUM(Q14:Q73)</f>
        <v>262828.2</v>
      </c>
      <c r="R74" s="38">
        <f>SUM(R14:R73)</f>
        <v>78762.534299999985</v>
      </c>
      <c r="S74" s="23">
        <f>R74/Q74*100</f>
        <v>29.967307275246714</v>
      </c>
      <c r="T74" s="38">
        <f>SUM(T14:T73)</f>
        <v>268532.40000000002</v>
      </c>
      <c r="U74" s="38">
        <f>SUM(U14:U73)</f>
        <v>332961.18199999997</v>
      </c>
      <c r="V74" s="23">
        <f>U74/T74*100</f>
        <v>123.99292673807703</v>
      </c>
      <c r="W74" s="38">
        <f>SUM(W14:W73)</f>
        <v>14772.199999999999</v>
      </c>
      <c r="X74" s="38">
        <f>SUM(X14:X73)</f>
        <v>10650.752000000002</v>
      </c>
      <c r="Y74" s="23">
        <f>X74/W74*100</f>
        <v>72.099971568215992</v>
      </c>
      <c r="Z74" s="38">
        <f>SUM(Z14:Z73)</f>
        <v>0</v>
      </c>
      <c r="AA74" s="38">
        <f>SUM(AA14:AA73)</f>
        <v>0</v>
      </c>
      <c r="AB74" s="23" t="e">
        <f t="shared" si="22"/>
        <v>#DIV/0!</v>
      </c>
      <c r="AC74" s="38">
        <f>SUM(AC14:AC73)</f>
        <v>0</v>
      </c>
      <c r="AD74" s="38">
        <f>SUM(AD14:AD73)</f>
        <v>0</v>
      </c>
      <c r="AE74" s="38">
        <f>SUM(AE14:AE73)</f>
        <v>0</v>
      </c>
      <c r="AF74" s="38">
        <f>SUM(AF14:AF73)</f>
        <v>0</v>
      </c>
      <c r="AG74" s="38">
        <f>SUM(AG14:AG73)</f>
        <v>1576339.9</v>
      </c>
      <c r="AH74" s="38">
        <f>SUM(AH14:AH73)</f>
        <v>1592752.3</v>
      </c>
      <c r="AI74" s="38">
        <f>SUM(AI14:AI73)</f>
        <v>0</v>
      </c>
      <c r="AJ74" s="38">
        <f>SUM(AJ14:AJ73)</f>
        <v>0</v>
      </c>
      <c r="AK74" s="38">
        <f>SUM(AK14:AK73)</f>
        <v>13696.2</v>
      </c>
      <c r="AL74" s="38">
        <f>SUM(AL14:AL73)</f>
        <v>10172.9</v>
      </c>
      <c r="AM74" s="38">
        <f>SUM(AM14:AM73)</f>
        <v>0</v>
      </c>
      <c r="AN74" s="38">
        <f>SUM(AN14:AN73)</f>
        <v>0</v>
      </c>
      <c r="AO74" s="38">
        <f>SUM(AO14:AO73)</f>
        <v>0</v>
      </c>
      <c r="AP74" s="38">
        <f>SUM(AP14:AP73)</f>
        <v>0</v>
      </c>
      <c r="AQ74" s="38">
        <f>SUM(AQ14:AQ73)</f>
        <v>50307.199999999997</v>
      </c>
      <c r="AR74" s="38">
        <f>SUM(AR14:AR73)</f>
        <v>39525.480800000012</v>
      </c>
      <c r="AS74" s="23">
        <f>AR74/AQ74*100</f>
        <v>78.568238343616841</v>
      </c>
      <c r="AT74" s="38">
        <f>SUM(AT14:AT73)</f>
        <v>37645.600000000006</v>
      </c>
      <c r="AU74" s="38">
        <f>SUM(AU14:AU73)</f>
        <v>27992.283800000005</v>
      </c>
      <c r="AV74" s="38">
        <f>SUM(AV14:AV73)</f>
        <v>0</v>
      </c>
      <c r="AW74" s="38">
        <f>SUM(AW14:AW73)</f>
        <v>0</v>
      </c>
      <c r="AX74" s="38">
        <f>SUM(AX14:AX73)</f>
        <v>1121.5999999999999</v>
      </c>
      <c r="AY74" s="38">
        <f>SUM(AY14:AY73)</f>
        <v>1498.57</v>
      </c>
      <c r="AZ74" s="38">
        <f>SUM(AZ14:AZ73)</f>
        <v>11540</v>
      </c>
      <c r="BA74" s="38">
        <f>SUM(BA14:BA73)</f>
        <v>10034.627</v>
      </c>
      <c r="BB74" s="38">
        <f>SUM(BB14:BB73)</f>
        <v>0</v>
      </c>
      <c r="BC74" s="38">
        <f>SUM(BC14:BC73)</f>
        <v>0</v>
      </c>
      <c r="BD74" s="38">
        <f>SUM(BD14:BD73)</f>
        <v>0</v>
      </c>
      <c r="BE74" s="38">
        <f>SUM(BE14:BE73)</f>
        <v>0</v>
      </c>
      <c r="BF74" s="38">
        <f>SUM(BF14:BF73)</f>
        <v>23150</v>
      </c>
      <c r="BG74" s="38">
        <f>SUM(BG14:BG73)</f>
        <v>9163.0499999999993</v>
      </c>
      <c r="BH74" s="38">
        <f>SUM(BH14:BH73)</f>
        <v>106525.5</v>
      </c>
      <c r="BI74" s="38">
        <f>SUM(BI14:BI73)</f>
        <v>77803.716999999975</v>
      </c>
      <c r="BJ74" s="38">
        <f>SUM(BJ14:BJ73)</f>
        <v>37463.1</v>
      </c>
      <c r="BK74" s="38">
        <f>SUM(BK14:BK73)</f>
        <v>21248.085999999999</v>
      </c>
      <c r="BL74" s="38">
        <f>SUM(BL14:BL73)</f>
        <v>4813.3999999999996</v>
      </c>
      <c r="BM74" s="38">
        <f>SUM(BM14:BM73)</f>
        <v>5240.9789999999994</v>
      </c>
      <c r="BN74" s="38">
        <f>SUM(BN14:BN73)</f>
        <v>355</v>
      </c>
      <c r="BO74" s="38">
        <f>SUM(BO14:BO73)</f>
        <v>235.46</v>
      </c>
      <c r="BP74" s="38">
        <f>SUM(BP14:BP73)</f>
        <v>500</v>
      </c>
      <c r="BQ74" s="38">
        <f>SUM(BQ14:BQ73)</f>
        <v>4500</v>
      </c>
      <c r="BR74" s="38">
        <f>SUM(BR14:BR73)</f>
        <v>12294.8</v>
      </c>
      <c r="BS74" s="38">
        <f>SUM(BS14:BS73)</f>
        <v>24349.736999999997</v>
      </c>
      <c r="BT74" s="38">
        <f>SUM(BT14:BT73)</f>
        <v>-9941.5239999999994</v>
      </c>
      <c r="BU74" s="38">
        <f>SUM(BU14:BU73)</f>
        <v>2359916.2000000002</v>
      </c>
      <c r="BV74" s="38">
        <f>SUM(BV14:BV73)</f>
        <v>2280214.2737000007</v>
      </c>
      <c r="BW74" s="38">
        <f>SUM(BW14:BW73)</f>
        <v>10751.6</v>
      </c>
      <c r="BX74" s="38">
        <f>SUM(BX14:BX73)</f>
        <v>10662.241</v>
      </c>
      <c r="BY74" s="38">
        <f>SUM(BY14:BY73)</f>
        <v>283155.09999999998</v>
      </c>
      <c r="BZ74" s="38">
        <f>SUM(BZ14:BZ73)</f>
        <v>174818.85200000001</v>
      </c>
      <c r="CA74" s="38">
        <f>SUM(CA14:CA73)</f>
        <v>0</v>
      </c>
      <c r="CB74" s="38">
        <f>SUM(CB14:CB73)</f>
        <v>0</v>
      </c>
      <c r="CC74" s="38">
        <f>SUM(CC14:CC73)</f>
        <v>5601.3</v>
      </c>
      <c r="CD74" s="38">
        <f>SUM(CD14:CD73)</f>
        <v>5601.2749999999996</v>
      </c>
      <c r="CE74" s="38">
        <f>SUM(CE14:CE73)</f>
        <v>0</v>
      </c>
      <c r="CF74" s="38">
        <f>SUM(CF14:CF73)</f>
        <v>0</v>
      </c>
      <c r="CG74" s="38">
        <f>SUM(CG14:CG73)</f>
        <v>141151.5</v>
      </c>
      <c r="CH74" s="38">
        <f>SUM(CH14:CH73)</f>
        <v>101059.4881</v>
      </c>
      <c r="CI74" s="38">
        <f>SUM(CI14:CI73)</f>
        <v>0</v>
      </c>
      <c r="CJ74" s="38">
        <f>SUM(CJ14:CJ73)</f>
        <v>440659.5</v>
      </c>
      <c r="CK74" s="38">
        <f>SUM(CK14:CK73)</f>
        <v>292141.85609999998</v>
      </c>
      <c r="CL74" s="39"/>
      <c r="CM74" s="31"/>
      <c r="CN74" s="31"/>
      <c r="CO74" s="31"/>
      <c r="CP74" s="31"/>
      <c r="CQ74" s="31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</row>
    <row r="75" spans="1:210">
      <c r="E75" s="42"/>
    </row>
    <row r="76" spans="1:210" ht="16.2">
      <c r="A76" s="43"/>
      <c r="B76" s="59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4"/>
      <c r="BI76" s="44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</row>
    <row r="77" spans="1:210"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AG77" s="46"/>
      <c r="AH77" s="46"/>
      <c r="BH77" s="46"/>
      <c r="BI77" s="46"/>
    </row>
    <row r="78" spans="1:210" ht="16.2">
      <c r="AG78" s="44"/>
      <c r="AH78" s="44"/>
    </row>
    <row r="79" spans="1:210">
      <c r="AG79" s="46"/>
      <c r="AH79" s="46"/>
    </row>
    <row r="82" spans="3:4">
      <c r="C82" s="47"/>
      <c r="D82" s="48"/>
    </row>
    <row r="83" spans="3:4">
      <c r="C83" s="47"/>
      <c r="D83" s="49"/>
    </row>
  </sheetData>
  <protectedRanges>
    <protectedRange sqref="R34:R73 R21:R32" name="Range4_1_1_1_2_1_1_2_1_1_1_2_1_1_1_1_2_1_1_1_1_1_1_1_1_1_1_1_1_1_1_1_1"/>
    <protectedRange sqref="U34:U73 U21:U32" name="Range4_2_1_1_2_1_1_2_1_1_1_2_1_1_1_1_2_1_1_1_1_1_1_1_1_1_1_1_1_1_1_1_1"/>
    <protectedRange sqref="X34:X73 X21:X32" name="Range4_3_1_1_2_1_1_2_1_1_1_2_1_1_1_1_2_1_1_1_1_1_1_1_1_1_1_1_1_1_1_1_1"/>
    <protectedRange sqref="AA34:AA73 AA21:AA32" name="Range4_4_1_1_2_1_1_2_1_1_1_2_1_1_1_1_2_1_1_1_1_1_1_1_1_1_1_1_1_1_1_1_1"/>
    <protectedRange sqref="AU34:AU36 AU29:AU32 AU38 AU40:AU73 AU24:AU27 AU21:AU22 BA51" name="Range5_1_1_1_2_1_1_2_1_1_1_2_1_1_1_1_2_1_1_1_1_1_1_1_1_1_1_1_1_1_1_1_1"/>
    <protectedRange sqref="AW34:AW73 AW21:AW32 BA23 AU23 AU28 AU37 AU39" name="Range5_2_1_1_2_1_1_2_1_1_1_2_1_1_1_1_2_1_1_1_1_1_1_1_1_1_1_1_1_1_1_1_1"/>
    <protectedRange sqref="R18:R19 R15:R16" name="Range4_1_1_1_2_1_1_2_1_1_1_1_1_1_1_1_1_1_1_1_1_1_1_1_1_1_1_1_1_1_1"/>
    <protectedRange sqref="U18:U19 U15:U16" name="Range4_2_1_1_2_1_1_2_1_1_1_1_1_1_1_1_1_1_1_1_1_1_1_1_1_1_1_1_1_1_1"/>
    <protectedRange sqref="X18:X19 X15:X16" name="Range4_3_1_1_2_1_1_2_1_1_1_1_1_1_1_1_1_1_1_1_1_1_1_1_1_1_1_1_1_1_1"/>
    <protectedRange sqref="AA18:AA19 AA15:AA16" name="Range4_4_1_1_2_1_1_2_1_1_1_1_1_1_1_1_1_1_1_1_1_1_1_1_1_1_1_1_1_1_1"/>
    <protectedRange sqref="AU18:AU19 AU15:AU16" name="Range5_1_1_1_2_1_1_2_1_1_1_1_1_1_1_1_1_1_1_1_1_1_1_1_1_1_1_1_1_1_1"/>
    <protectedRange sqref="AW15:AW16 AW18:AW19" name="Range5_2_1_1_2_1_1_2_1_1_1_1_1_1_1_1_1_1_1_1_1_1_1_1_1_1_1_1_1_1_1"/>
    <protectedRange sqref="BS72:BT72 BS43:BT43 BS62:BT62 BS67:BT67 BS35:BT35 BS70:BT70 BS45:BT59 BS65:BT65 BS18:BT19" name="Range5_2_1_1_1_1_1_1_1_1_1_1_1_1_1"/>
    <protectedRange sqref="BS21:BT21" name="Range5_5_1_1_1_1_1_1_1_1_1_1_1_1_1"/>
    <protectedRange sqref="BS14:BT14" name="Range5_7_1_1_1_1_1_1_1_1_1_1_1_1_1"/>
    <protectedRange sqref="BS15:BT16" name="Range5_9_1_1_1_1_1_1_1_1_1_1_1_1_1"/>
    <protectedRange sqref="BS22:BT22" name="Range5_10_1_1_1_1_1_1_1_1_1_1_1_1_1_1"/>
    <protectedRange sqref="BS23:BT23" name="Range5_13_1_1_1_1_1_1_1_1_1_1_1_1_1_1"/>
    <protectedRange sqref="BS24:BT24" name="Range5_18_1_1_1_1_1_1_1_1_1_1_1_1_1_1"/>
    <protectedRange sqref="BS25:BT25" name="Range5_19_1_1_1_1_1_1_1_1_1_1_1_1_1"/>
    <protectedRange sqref="BS26:BT26" name="Range5_21_1_1_1_1_1_1_1_1_1_1_1_1_1"/>
    <protectedRange sqref="BS66:BT66" name="Range5_22_1_1_1_1_1_1_1_1_1_1_1_1_1_1"/>
    <protectedRange sqref="BS27:BT27" name="Range5_23_1_1_1_1_1_1_1_1_1_1_1_1_1"/>
    <protectedRange sqref="BS71:BT71" name="Range5_25_1_1_1_1_1_1_1_1_1_1_1_1_1"/>
    <protectedRange sqref="BS28:BT28" name="Range5_27_1_1_1_1_1_1_1_1_1_1_1_1_1"/>
    <protectedRange sqref="BS73:BT73" name="Range5_28_1_1_1_1_1_1_1_1_1_1_1_1_1"/>
    <protectedRange sqref="BS29:BT29" name="Range5_30_1_1_1_1_1_1_1_1_1_1_1_1_1_1"/>
    <protectedRange sqref="BS69:BT69" name="Range5_31_1_1_1_1_1_1_1_1_1_1_1_1_1"/>
    <protectedRange sqref="BS60:BT60" name="Range5_36_1_1_1_1_1_1_1_1_1_1_1_1_1"/>
    <protectedRange sqref="BS30:BT30" name="Range5_38_1_1_1_1_1_1_1_1_1_1_1_1_1_1"/>
    <protectedRange sqref="BS31:BT31" name="Range5_40_1_1_1_1_1_1_1_1_1_1_1_1_1"/>
    <protectedRange sqref="BS32:BT32" name="Range5_44_1_1_1_1_1_1_1_1_1_1_1_1_1"/>
    <protectedRange sqref="BS61:BT61" name="Range5_50_1_1_1_1_1_1_1_1_1_1_1_1_1"/>
    <protectedRange sqref="BS34:BT34" name="Range5_58_1_1_1_1_1_1_1_1_1_1_1_1_1"/>
    <protectedRange sqref="BS63:BT63" name="Range5_60_1_1_1_1_1_1_1_1_1_1_1_1_1"/>
    <protectedRange sqref="BS36:BT36" name="Range5_62_1_1_1_1_1_1_1_1_1_1_1_1_1"/>
    <protectedRange sqref="BS44:BT44" name="Range5_64_1_1_1_1_1_1_1_1_1_1_1_1_1"/>
    <protectedRange sqref="BS37:BT37" name="Range5_66_1_1_1_1_1_1_1_1_1_1_1_1_1"/>
    <protectedRange sqref="BS64:BT64" name="Range5_68_1_1_1_1_1_1_1_1_1_1_1_1_1_1"/>
    <protectedRange sqref="BS38:BT38" name="Range5_72_1_1_1_1_1_1_1_1_1_1_1_1_1_1"/>
    <protectedRange sqref="BS39:BT39" name="Range5_76_1_1_1_1_1_1_1_1_1_1_1_1_1"/>
    <protectedRange sqref="BS68:BT68" name="Range5_86_1_1_1_1_1_1_1_1_1_1_1_1_1"/>
    <protectedRange sqref="BS40:BT40" name="Range5_92_1_1_1_1_1_1_1_1_1_1_1_1_1"/>
    <protectedRange sqref="BS41:BT41" name="Range5_94_1_1_1_1_1_1_1_1_1_1_1_1_1"/>
    <protectedRange sqref="BS42:BT42" name="Range5_96_1_1_1_1_1_1_1_1_1_1_1_1_1_1"/>
    <protectedRange sqref="O14:O16 O34:O73 O18:O19 O21:O32" name="Range4_1_1_1_1_1_1_1_1_1_1_1_1_1_1_1_1_1"/>
    <protectedRange sqref="CH14:CI16 CH34:CI73 CH18:CI19 CH21:CI32" name="Range6_1_1_1_1_1_1_1_1_1_1_1_1_1_1_1"/>
  </protectedRanges>
  <mergeCells count="105">
    <mergeCell ref="C76:R77"/>
    <mergeCell ref="BW10:BX10"/>
    <mergeCell ref="BY10:BZ10"/>
    <mergeCell ref="CC10:CD10"/>
    <mergeCell ref="CE10:CF10"/>
    <mergeCell ref="CG10:CH10"/>
    <mergeCell ref="F11:G11"/>
    <mergeCell ref="H11:H12"/>
    <mergeCell ref="I11:J11"/>
    <mergeCell ref="K11:K12"/>
    <mergeCell ref="L11:M11"/>
    <mergeCell ref="N11:N12"/>
    <mergeCell ref="O11:P11"/>
    <mergeCell ref="Q11:Q12"/>
    <mergeCell ref="R11:S11"/>
    <mergeCell ref="U11:V11"/>
    <mergeCell ref="W11:W12"/>
    <mergeCell ref="X11:Y11"/>
    <mergeCell ref="Z11:Z12"/>
    <mergeCell ref="AA11:AB11"/>
    <mergeCell ref="AC11:AC12"/>
    <mergeCell ref="AE11:AE12"/>
    <mergeCell ref="AG11:AG12"/>
    <mergeCell ref="AK11:AK12"/>
    <mergeCell ref="BW8:CH8"/>
    <mergeCell ref="CI8:CI10"/>
    <mergeCell ref="CJ8:CK10"/>
    <mergeCell ref="K9:AD9"/>
    <mergeCell ref="AE9:AN9"/>
    <mergeCell ref="AO9:AP10"/>
    <mergeCell ref="AQ9:BA9"/>
    <mergeCell ref="BB9:BG9"/>
    <mergeCell ref="BH9:BM9"/>
    <mergeCell ref="BN9:BO10"/>
    <mergeCell ref="BP9:BQ10"/>
    <mergeCell ref="BR9:BS10"/>
    <mergeCell ref="BW9:BZ9"/>
    <mergeCell ref="CA9:CB10"/>
    <mergeCell ref="CC9:CH9"/>
    <mergeCell ref="K10:M10"/>
    <mergeCell ref="N10:P10"/>
    <mergeCell ref="Q10:S10"/>
    <mergeCell ref="T10:V10"/>
    <mergeCell ref="W10:Y10"/>
    <mergeCell ref="Z10:AB10"/>
    <mergeCell ref="AC10:AD10"/>
    <mergeCell ref="AE10:AF10"/>
    <mergeCell ref="C5:J5"/>
    <mergeCell ref="C6:J6"/>
    <mergeCell ref="N6:O6"/>
    <mergeCell ref="I7:K7"/>
    <mergeCell ref="E8:G10"/>
    <mergeCell ref="H8:J10"/>
    <mergeCell ref="K8:BS8"/>
    <mergeCell ref="BT8:BT10"/>
    <mergeCell ref="AM11:AM12"/>
    <mergeCell ref="BU8:BV10"/>
    <mergeCell ref="AI10:AJ10"/>
    <mergeCell ref="AK10:AL10"/>
    <mergeCell ref="AM10:AN10"/>
    <mergeCell ref="AQ10:AS10"/>
    <mergeCell ref="AT10:AU10"/>
    <mergeCell ref="AV10:AW10"/>
    <mergeCell ref="AX10:AY10"/>
    <mergeCell ref="AZ10:BA10"/>
    <mergeCell ref="BB10:BC10"/>
    <mergeCell ref="BD10:BE10"/>
    <mergeCell ref="BF10:BG10"/>
    <mergeCell ref="BH10:BI10"/>
    <mergeCell ref="BJ10:BK10"/>
    <mergeCell ref="BL10:BM10"/>
    <mergeCell ref="A8:A12"/>
    <mergeCell ref="B8:B12"/>
    <mergeCell ref="C8:C12"/>
    <mergeCell ref="D8:D12"/>
    <mergeCell ref="AI11:AI12"/>
    <mergeCell ref="T11:T12"/>
    <mergeCell ref="E11:E12"/>
    <mergeCell ref="BH11:BH12"/>
    <mergeCell ref="AV11:AV12"/>
    <mergeCell ref="BB11:BB12"/>
    <mergeCell ref="AO11:AO12"/>
    <mergeCell ref="AQ11:AQ12"/>
    <mergeCell ref="AR11:AS11"/>
    <mergeCell ref="AT11:AT12"/>
    <mergeCell ref="AX11:AX12"/>
    <mergeCell ref="AZ11:AZ12"/>
    <mergeCell ref="BD11:BD12"/>
    <mergeCell ref="BF11:BF12"/>
    <mergeCell ref="AG10:AH10"/>
    <mergeCell ref="CG11:CG12"/>
    <mergeCell ref="CI11:CI12"/>
    <mergeCell ref="CJ11:CJ12"/>
    <mergeCell ref="BJ11:BJ12"/>
    <mergeCell ref="BL11:BL12"/>
    <mergeCell ref="BY11:BY12"/>
    <mergeCell ref="CE11:CE12"/>
    <mergeCell ref="BN11:BN12"/>
    <mergeCell ref="BP11:BP12"/>
    <mergeCell ref="BR11:BR12"/>
    <mergeCell ref="BT11:BT12"/>
    <mergeCell ref="BU11:BU12"/>
    <mergeCell ref="BW11:BW12"/>
    <mergeCell ref="CA11:CA12"/>
    <mergeCell ref="CC11:CC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2022-04-07T06:01:11Z</dcterms:modified>
</cp:coreProperties>
</file>