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narik\Desktop\"/>
    </mc:Choice>
  </mc:AlternateContent>
  <xr:revisionPtr revIDLastSave="0" documentId="8_{7C2BDD82-5A38-4FD0-B137-63FBD402378B}" xr6:coauthVersionLast="47" xr6:coauthVersionMax="47" xr10:uidLastSave="{00000000-0000-0000-0000-000000000000}"/>
  <bookViews>
    <workbookView xWindow="-120" yWindow="-120" windowWidth="29040" windowHeight="15840" xr2:uid="{B97C08B3-F600-4CE0-B0CF-2EFA59A7080B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81029"/>
</workbook>
</file>

<file path=xl/calcChain.xml><?xml version="1.0" encoding="utf-8"?>
<calcChain xmlns="http://schemas.openxmlformats.org/spreadsheetml/2006/main">
  <c r="K21" i="4" l="1"/>
  <c r="J21" i="4"/>
  <c r="I21" i="4"/>
  <c r="H21" i="4"/>
  <c r="G21" i="4"/>
  <c r="F21" i="4"/>
  <c r="E21" i="4"/>
  <c r="D21" i="4"/>
  <c r="C21" i="4"/>
  <c r="J92" i="5"/>
  <c r="G92" i="5"/>
  <c r="D92" i="5"/>
  <c r="J91" i="5"/>
  <c r="G91" i="5"/>
  <c r="G89" i="5" s="1"/>
  <c r="G83" i="5" s="1"/>
  <c r="D91" i="5"/>
  <c r="D89" i="5" s="1"/>
  <c r="L89" i="5"/>
  <c r="K89" i="5"/>
  <c r="J89" i="5"/>
  <c r="I89" i="5"/>
  <c r="I83" i="5" s="1"/>
  <c r="H89" i="5"/>
  <c r="H83" i="5" s="1"/>
  <c r="F89" i="5"/>
  <c r="E89" i="5"/>
  <c r="J88" i="5"/>
  <c r="G88" i="5"/>
  <c r="D88" i="5"/>
  <c r="J87" i="5"/>
  <c r="J85" i="5" s="1"/>
  <c r="J83" i="5" s="1"/>
  <c r="G87" i="5"/>
  <c r="D87" i="5"/>
  <c r="D85" i="5" s="1"/>
  <c r="L85" i="5"/>
  <c r="I85" i="5"/>
  <c r="G85" i="5"/>
  <c r="F85" i="5"/>
  <c r="F83" i="5" s="1"/>
  <c r="L83" i="5"/>
  <c r="K83" i="5"/>
  <c r="E83" i="5"/>
  <c r="E77" i="5" s="1"/>
  <c r="E75" i="5" s="1"/>
  <c r="J82" i="5"/>
  <c r="G82" i="5"/>
  <c r="D82" i="5"/>
  <c r="J81" i="5"/>
  <c r="J79" i="5" s="1"/>
  <c r="J77" i="5" s="1"/>
  <c r="J75" i="5" s="1"/>
  <c r="G81" i="5"/>
  <c r="G79" i="5" s="1"/>
  <c r="D81" i="5"/>
  <c r="L79" i="5"/>
  <c r="I79" i="5"/>
  <c r="I77" i="5" s="1"/>
  <c r="I75" i="5" s="1"/>
  <c r="F79" i="5"/>
  <c r="F77" i="5" s="1"/>
  <c r="F75" i="5" s="1"/>
  <c r="L77" i="5"/>
  <c r="K77" i="5"/>
  <c r="K75" i="5" s="1"/>
  <c r="H77" i="5"/>
  <c r="H75" i="5" s="1"/>
  <c r="L75" i="5"/>
  <c r="J74" i="5"/>
  <c r="G74" i="5"/>
  <c r="D74" i="5"/>
  <c r="J73" i="5"/>
  <c r="G73" i="5"/>
  <c r="D73" i="5"/>
  <c r="J72" i="5"/>
  <c r="G72" i="5"/>
  <c r="D72" i="5"/>
  <c r="J71" i="5"/>
  <c r="I70" i="5"/>
  <c r="G70" i="5" s="1"/>
  <c r="F70" i="5"/>
  <c r="D70" i="5"/>
  <c r="J69" i="5"/>
  <c r="G69" i="5"/>
  <c r="D69" i="5"/>
  <c r="J68" i="5"/>
  <c r="G68" i="5"/>
  <c r="G66" i="5" s="1"/>
  <c r="G64" i="5" s="1"/>
  <c r="D68" i="5"/>
  <c r="L66" i="5"/>
  <c r="J66" i="5"/>
  <c r="I66" i="5"/>
  <c r="F66" i="5"/>
  <c r="F64" i="5" s="1"/>
  <c r="F56" i="5" s="1"/>
  <c r="F45" i="5" s="1"/>
  <c r="K64" i="5"/>
  <c r="I64" i="5"/>
  <c r="I56" i="5" s="1"/>
  <c r="H64" i="5"/>
  <c r="E64" i="5"/>
  <c r="J63" i="5"/>
  <c r="G63" i="5"/>
  <c r="D63" i="5"/>
  <c r="J62" i="5"/>
  <c r="J58" i="5" s="1"/>
  <c r="J61" i="5" s="1"/>
  <c r="G62" i="5"/>
  <c r="D62" i="5"/>
  <c r="E61" i="5"/>
  <c r="J60" i="5"/>
  <c r="G60" i="5"/>
  <c r="D60" i="5"/>
  <c r="K58" i="5"/>
  <c r="H58" i="5"/>
  <c r="H61" i="5" s="1"/>
  <c r="H56" i="5" s="1"/>
  <c r="H45" i="5" s="1"/>
  <c r="G58" i="5"/>
  <c r="E58" i="5"/>
  <c r="J55" i="5"/>
  <c r="G55" i="5"/>
  <c r="D55" i="5"/>
  <c r="J54" i="5"/>
  <c r="J52" i="5" s="1"/>
  <c r="G54" i="5"/>
  <c r="G52" i="5" s="1"/>
  <c r="D54" i="5"/>
  <c r="D52" i="5" s="1"/>
  <c r="L52" i="5"/>
  <c r="K52" i="5"/>
  <c r="I52" i="5"/>
  <c r="I45" i="5" s="1"/>
  <c r="H52" i="5"/>
  <c r="F52" i="5"/>
  <c r="E52" i="5"/>
  <c r="J51" i="5"/>
  <c r="G51" i="5"/>
  <c r="D51" i="5"/>
  <c r="J50" i="5"/>
  <c r="G50" i="5"/>
  <c r="D50" i="5"/>
  <c r="J49" i="5"/>
  <c r="G49" i="5"/>
  <c r="D49" i="5"/>
  <c r="L47" i="5"/>
  <c r="J47" i="5"/>
  <c r="I47" i="5"/>
  <c r="G47" i="5"/>
  <c r="F47" i="5"/>
  <c r="J44" i="5"/>
  <c r="G44" i="5"/>
  <c r="D44" i="5"/>
  <c r="J43" i="5"/>
  <c r="G43" i="5"/>
  <c r="G41" i="5" s="1"/>
  <c r="D43" i="5"/>
  <c r="L41" i="5"/>
  <c r="K41" i="5"/>
  <c r="J41" i="5"/>
  <c r="I41" i="5"/>
  <c r="H41" i="5"/>
  <c r="H35" i="5" s="1"/>
  <c r="H23" i="5" s="1"/>
  <c r="H17" i="5" s="1"/>
  <c r="H15" i="5" s="1"/>
  <c r="H13" i="5" s="1"/>
  <c r="F41" i="5"/>
  <c r="E41" i="5"/>
  <c r="E35" i="5" s="1"/>
  <c r="E23" i="5" s="1"/>
  <c r="E17" i="5" s="1"/>
  <c r="J40" i="5"/>
  <c r="G40" i="5"/>
  <c r="D40" i="5"/>
  <c r="J39" i="5"/>
  <c r="J37" i="5" s="1"/>
  <c r="G39" i="5"/>
  <c r="D39" i="5"/>
  <c r="L37" i="5"/>
  <c r="L35" i="5" s="1"/>
  <c r="L23" i="5" s="1"/>
  <c r="L17" i="5" s="1"/>
  <c r="K37" i="5"/>
  <c r="K35" i="5" s="1"/>
  <c r="K23" i="5" s="1"/>
  <c r="K17" i="5" s="1"/>
  <c r="I37" i="5"/>
  <c r="I35" i="5" s="1"/>
  <c r="H37" i="5"/>
  <c r="G37" i="5"/>
  <c r="G35" i="5" s="1"/>
  <c r="F37" i="5"/>
  <c r="E37" i="5"/>
  <c r="D37" i="5"/>
  <c r="J35" i="5"/>
  <c r="F35" i="5"/>
  <c r="J34" i="5"/>
  <c r="G34" i="5"/>
  <c r="D34" i="5"/>
  <c r="J33" i="5"/>
  <c r="J31" i="5" s="1"/>
  <c r="G33" i="5"/>
  <c r="D33" i="5"/>
  <c r="L31" i="5"/>
  <c r="L25" i="5" s="1"/>
  <c r="I31" i="5"/>
  <c r="G31" i="5"/>
  <c r="G25" i="5" s="1"/>
  <c r="G23" i="5" s="1"/>
  <c r="F31" i="5"/>
  <c r="D31" i="5"/>
  <c r="J30" i="5"/>
  <c r="G30" i="5"/>
  <c r="D30" i="5"/>
  <c r="J29" i="5"/>
  <c r="G29" i="5"/>
  <c r="D29" i="5"/>
  <c r="D27" i="5" s="1"/>
  <c r="L27" i="5"/>
  <c r="J27" i="5"/>
  <c r="J25" i="5" s="1"/>
  <c r="J23" i="5" s="1"/>
  <c r="I27" i="5"/>
  <c r="I25" i="5" s="1"/>
  <c r="I23" i="5" s="1"/>
  <c r="I17" i="5" s="1"/>
  <c r="I15" i="5" s="1"/>
  <c r="I13" i="5" s="1"/>
  <c r="G27" i="5"/>
  <c r="F27" i="5"/>
  <c r="F25" i="5" s="1"/>
  <c r="F23" i="5" s="1"/>
  <c r="J22" i="5"/>
  <c r="G22" i="5"/>
  <c r="D22" i="5"/>
  <c r="J21" i="5"/>
  <c r="G21" i="5"/>
  <c r="G19" i="5" s="1"/>
  <c r="D21" i="5"/>
  <c r="L19" i="5"/>
  <c r="J19" i="5"/>
  <c r="I19" i="5"/>
  <c r="F19" i="5"/>
  <c r="F17" i="5"/>
  <c r="J231" i="3"/>
  <c r="G231" i="3"/>
  <c r="D231" i="3"/>
  <c r="J230" i="3"/>
  <c r="G230" i="3"/>
  <c r="D230" i="3"/>
  <c r="J229" i="3"/>
  <c r="G229" i="3"/>
  <c r="D229" i="3"/>
  <c r="J228" i="3"/>
  <c r="G228" i="3"/>
  <c r="G226" i="3" s="1"/>
  <c r="D228" i="3"/>
  <c r="D226" i="3" s="1"/>
  <c r="L226" i="3"/>
  <c r="J226" i="3"/>
  <c r="I226" i="3"/>
  <c r="F226" i="3"/>
  <c r="J225" i="3"/>
  <c r="J223" i="3" s="1"/>
  <c r="G225" i="3"/>
  <c r="D225" i="3"/>
  <c r="L223" i="3"/>
  <c r="L208" i="3" s="1"/>
  <c r="I223" i="3"/>
  <c r="G223" i="3"/>
  <c r="F223" i="3"/>
  <c r="D223" i="3"/>
  <c r="J222" i="3"/>
  <c r="G222" i="3"/>
  <c r="D222" i="3"/>
  <c r="J221" i="3"/>
  <c r="G221" i="3"/>
  <c r="D221" i="3"/>
  <c r="J220" i="3"/>
  <c r="G220" i="3"/>
  <c r="G218" i="3" s="1"/>
  <c r="D220" i="3"/>
  <c r="L218" i="3"/>
  <c r="J218" i="3"/>
  <c r="I218" i="3"/>
  <c r="I215" i="3" s="1"/>
  <c r="F218" i="3"/>
  <c r="F215" i="3" s="1"/>
  <c r="J217" i="3"/>
  <c r="G217" i="3"/>
  <c r="D217" i="3"/>
  <c r="L215" i="3"/>
  <c r="G215" i="3"/>
  <c r="J214" i="3"/>
  <c r="G214" i="3"/>
  <c r="D214" i="3"/>
  <c r="J213" i="3"/>
  <c r="G213" i="3"/>
  <c r="D213" i="3"/>
  <c r="J212" i="3"/>
  <c r="G212" i="3"/>
  <c r="G210" i="3" s="1"/>
  <c r="D212" i="3"/>
  <c r="D210" i="3" s="1"/>
  <c r="L210" i="3"/>
  <c r="J210" i="3"/>
  <c r="I210" i="3"/>
  <c r="F210" i="3"/>
  <c r="F208" i="3" s="1"/>
  <c r="I208" i="3"/>
  <c r="G208" i="3"/>
  <c r="J207" i="3"/>
  <c r="J205" i="3" s="1"/>
  <c r="G207" i="3"/>
  <c r="D207" i="3"/>
  <c r="L205" i="3"/>
  <c r="I205" i="3"/>
  <c r="G205" i="3"/>
  <c r="F205" i="3"/>
  <c r="D205" i="3"/>
  <c r="J204" i="3"/>
  <c r="G204" i="3"/>
  <c r="D204" i="3"/>
  <c r="J203" i="3"/>
  <c r="G203" i="3"/>
  <c r="D203" i="3"/>
  <c r="J202" i="3"/>
  <c r="G202" i="3"/>
  <c r="D202" i="3"/>
  <c r="J201" i="3"/>
  <c r="J199" i="3" s="1"/>
  <c r="G201" i="3"/>
  <c r="D201" i="3"/>
  <c r="L199" i="3"/>
  <c r="I199" i="3"/>
  <c r="G199" i="3"/>
  <c r="F199" i="3"/>
  <c r="D199" i="3"/>
  <c r="J198" i="3"/>
  <c r="J196" i="3" s="1"/>
  <c r="G198" i="3"/>
  <c r="G196" i="3" s="1"/>
  <c r="D198" i="3"/>
  <c r="D196" i="3" s="1"/>
  <c r="L196" i="3"/>
  <c r="I196" i="3"/>
  <c r="F196" i="3"/>
  <c r="J195" i="3"/>
  <c r="G195" i="3"/>
  <c r="D195" i="3"/>
  <c r="J194" i="3"/>
  <c r="G194" i="3"/>
  <c r="D194" i="3"/>
  <c r="J193" i="3"/>
  <c r="G193" i="3"/>
  <c r="D193" i="3"/>
  <c r="J192" i="3"/>
  <c r="J190" i="3" s="1"/>
  <c r="G192" i="3"/>
  <c r="D192" i="3"/>
  <c r="L190" i="3"/>
  <c r="I190" i="3"/>
  <c r="F190" i="3"/>
  <c r="D190" i="3"/>
  <c r="J189" i="3"/>
  <c r="G189" i="3"/>
  <c r="D189" i="3"/>
  <c r="J188" i="3"/>
  <c r="G188" i="3"/>
  <c r="D188" i="3"/>
  <c r="J187" i="3"/>
  <c r="J184" i="3" s="1"/>
  <c r="G187" i="3"/>
  <c r="G184" i="3" s="1"/>
  <c r="D187" i="3"/>
  <c r="D184" i="3" s="1"/>
  <c r="J186" i="3"/>
  <c r="G186" i="3"/>
  <c r="D186" i="3"/>
  <c r="L184" i="3"/>
  <c r="I184" i="3"/>
  <c r="F184" i="3"/>
  <c r="J183" i="3"/>
  <c r="J179" i="3" s="1"/>
  <c r="G183" i="3"/>
  <c r="D183" i="3"/>
  <c r="J182" i="3"/>
  <c r="G182" i="3"/>
  <c r="D182" i="3"/>
  <c r="J181" i="3"/>
  <c r="G181" i="3"/>
  <c r="D181" i="3"/>
  <c r="D179" i="3" s="1"/>
  <c r="L179" i="3"/>
  <c r="I179" i="3"/>
  <c r="G179" i="3"/>
  <c r="F179" i="3"/>
  <c r="F172" i="3" s="1"/>
  <c r="F170" i="3" s="1"/>
  <c r="F15" i="3" s="1"/>
  <c r="J178" i="3"/>
  <c r="G178" i="3"/>
  <c r="D178" i="3"/>
  <c r="J177" i="3"/>
  <c r="G177" i="3"/>
  <c r="D177" i="3"/>
  <c r="J176" i="3"/>
  <c r="G176" i="3"/>
  <c r="D176" i="3"/>
  <c r="L174" i="3"/>
  <c r="L172" i="3" s="1"/>
  <c r="L170" i="3" s="1"/>
  <c r="I174" i="3"/>
  <c r="I172" i="3" s="1"/>
  <c r="I170" i="3" s="1"/>
  <c r="F174" i="3"/>
  <c r="D174" i="3"/>
  <c r="J169" i="3"/>
  <c r="G169" i="3"/>
  <c r="D169" i="3"/>
  <c r="L166" i="3"/>
  <c r="L141" i="3" s="1"/>
  <c r="L17" i="3" s="1"/>
  <c r="K166" i="3"/>
  <c r="J166" i="3"/>
  <c r="I166" i="3"/>
  <c r="I141" i="3" s="1"/>
  <c r="I17" i="3" s="1"/>
  <c r="H166" i="3"/>
  <c r="G166" i="3"/>
  <c r="F166" i="3"/>
  <c r="E166" i="3"/>
  <c r="D166" i="3"/>
  <c r="J165" i="3"/>
  <c r="G165" i="3"/>
  <c r="D165" i="3"/>
  <c r="D163" i="3" s="1"/>
  <c r="K163" i="3"/>
  <c r="J163" i="3"/>
  <c r="H163" i="3"/>
  <c r="G163" i="3"/>
  <c r="E163" i="3"/>
  <c r="J162" i="3"/>
  <c r="G162" i="3"/>
  <c r="D162" i="3"/>
  <c r="K160" i="3"/>
  <c r="J160" i="3"/>
  <c r="H160" i="3"/>
  <c r="G160" i="3"/>
  <c r="E160" i="3"/>
  <c r="D160" i="3"/>
  <c r="J159" i="3"/>
  <c r="G159" i="3"/>
  <c r="D159" i="3"/>
  <c r="J158" i="3"/>
  <c r="J156" i="3" s="1"/>
  <c r="G158" i="3"/>
  <c r="G156" i="3" s="1"/>
  <c r="D158" i="3"/>
  <c r="D156" i="3" s="1"/>
  <c r="K156" i="3"/>
  <c r="H156" i="3"/>
  <c r="H141" i="3" s="1"/>
  <c r="E156" i="3"/>
  <c r="J155" i="3"/>
  <c r="G155" i="3"/>
  <c r="D155" i="3"/>
  <c r="K153" i="3"/>
  <c r="J153" i="3"/>
  <c r="H153" i="3"/>
  <c r="G153" i="3"/>
  <c r="E153" i="3"/>
  <c r="D153" i="3"/>
  <c r="J152" i="3"/>
  <c r="G152" i="3"/>
  <c r="D152" i="3"/>
  <c r="J151" i="3"/>
  <c r="J147" i="3" s="1"/>
  <c r="J141" i="3" s="1"/>
  <c r="G151" i="3"/>
  <c r="D151" i="3"/>
  <c r="J150" i="3"/>
  <c r="G150" i="3"/>
  <c r="D150" i="3"/>
  <c r="J149" i="3"/>
  <c r="G149" i="3"/>
  <c r="D149" i="3"/>
  <c r="D147" i="3" s="1"/>
  <c r="K147" i="3"/>
  <c r="H147" i="3"/>
  <c r="G147" i="3"/>
  <c r="E147" i="3"/>
  <c r="J146" i="3"/>
  <c r="G146" i="3"/>
  <c r="D146" i="3"/>
  <c r="J145" i="3"/>
  <c r="J143" i="3" s="1"/>
  <c r="G145" i="3"/>
  <c r="D145" i="3"/>
  <c r="K143" i="3"/>
  <c r="K141" i="3" s="1"/>
  <c r="H143" i="3"/>
  <c r="G143" i="3"/>
  <c r="G141" i="3" s="1"/>
  <c r="E143" i="3"/>
  <c r="D143" i="3"/>
  <c r="D141" i="3" s="1"/>
  <c r="F141" i="3"/>
  <c r="E141" i="3"/>
  <c r="J140" i="3"/>
  <c r="G140" i="3"/>
  <c r="G138" i="3" s="1"/>
  <c r="D140" i="3"/>
  <c r="K138" i="3"/>
  <c r="J138" i="3"/>
  <c r="H138" i="3"/>
  <c r="E138" i="3"/>
  <c r="D138" i="3"/>
  <c r="J137" i="3"/>
  <c r="G137" i="3"/>
  <c r="D137" i="3"/>
  <c r="J136" i="3"/>
  <c r="J132" i="3" s="1"/>
  <c r="G136" i="3"/>
  <c r="D136" i="3"/>
  <c r="J135" i="3"/>
  <c r="G135" i="3"/>
  <c r="D135" i="3"/>
  <c r="J134" i="3"/>
  <c r="G134" i="3"/>
  <c r="D134" i="3"/>
  <c r="K132" i="3"/>
  <c r="H132" i="3"/>
  <c r="G132" i="3"/>
  <c r="E132" i="3"/>
  <c r="E126" i="3" s="1"/>
  <c r="J131" i="3"/>
  <c r="G131" i="3"/>
  <c r="G128" i="3" s="1"/>
  <c r="G126" i="3" s="1"/>
  <c r="D131" i="3"/>
  <c r="J130" i="3"/>
  <c r="J128" i="3" s="1"/>
  <c r="G130" i="3"/>
  <c r="D130" i="3"/>
  <c r="K128" i="3"/>
  <c r="K126" i="3" s="1"/>
  <c r="H128" i="3"/>
  <c r="E128" i="3"/>
  <c r="D128" i="3"/>
  <c r="H126" i="3"/>
  <c r="J125" i="3"/>
  <c r="G125" i="3"/>
  <c r="D125" i="3"/>
  <c r="J124" i="3"/>
  <c r="J122" i="3" s="1"/>
  <c r="G124" i="3"/>
  <c r="G122" i="3" s="1"/>
  <c r="D124" i="3"/>
  <c r="D122" i="3" s="1"/>
  <c r="J123" i="3"/>
  <c r="G123" i="3"/>
  <c r="D123" i="3"/>
  <c r="K122" i="3"/>
  <c r="K118" i="3" s="1"/>
  <c r="H122" i="3"/>
  <c r="E122" i="3"/>
  <c r="J121" i="3"/>
  <c r="G121" i="3"/>
  <c r="D121" i="3"/>
  <c r="J120" i="3"/>
  <c r="G120" i="3"/>
  <c r="D120" i="3"/>
  <c r="D118" i="3" s="1"/>
  <c r="H118" i="3"/>
  <c r="E118" i="3"/>
  <c r="K117" i="3"/>
  <c r="J117" i="3"/>
  <c r="H117" i="3"/>
  <c r="G117" i="3" s="1"/>
  <c r="E117" i="3"/>
  <c r="J116" i="3"/>
  <c r="G116" i="3"/>
  <c r="D116" i="3"/>
  <c r="J115" i="3"/>
  <c r="J114" i="3" s="1"/>
  <c r="J110" i="3" s="1"/>
  <c r="G115" i="3"/>
  <c r="G114" i="3" s="1"/>
  <c r="D115" i="3"/>
  <c r="K114" i="3"/>
  <c r="K110" i="3" s="1"/>
  <c r="H114" i="3"/>
  <c r="H110" i="3" s="1"/>
  <c r="J113" i="3"/>
  <c r="G113" i="3"/>
  <c r="D113" i="3"/>
  <c r="J112" i="3"/>
  <c r="G112" i="3"/>
  <c r="D112" i="3"/>
  <c r="J109" i="3"/>
  <c r="G109" i="3"/>
  <c r="D109" i="3"/>
  <c r="J108" i="3"/>
  <c r="G108" i="3"/>
  <c r="G106" i="3" s="1"/>
  <c r="D108" i="3"/>
  <c r="K106" i="3"/>
  <c r="K100" i="3" s="1"/>
  <c r="H106" i="3"/>
  <c r="E106" i="3"/>
  <c r="D106" i="3"/>
  <c r="J105" i="3"/>
  <c r="G105" i="3"/>
  <c r="D105" i="3"/>
  <c r="J104" i="3"/>
  <c r="G104" i="3"/>
  <c r="G102" i="3" s="1"/>
  <c r="D104" i="3"/>
  <c r="D102" i="3" s="1"/>
  <c r="K102" i="3"/>
  <c r="J102" i="3"/>
  <c r="H102" i="3"/>
  <c r="E102" i="3"/>
  <c r="J99" i="3"/>
  <c r="G99" i="3"/>
  <c r="D99" i="3"/>
  <c r="J98" i="3"/>
  <c r="J96" i="3" s="1"/>
  <c r="G98" i="3"/>
  <c r="G96" i="3" s="1"/>
  <c r="D98" i="3"/>
  <c r="K96" i="3"/>
  <c r="H96" i="3"/>
  <c r="E96" i="3"/>
  <c r="E90" i="3" s="1"/>
  <c r="J95" i="3"/>
  <c r="J92" i="3" s="1"/>
  <c r="G95" i="3"/>
  <c r="D95" i="3"/>
  <c r="D92" i="3" s="1"/>
  <c r="J94" i="3"/>
  <c r="G94" i="3"/>
  <c r="G92" i="3" s="1"/>
  <c r="G90" i="3" s="1"/>
  <c r="D94" i="3"/>
  <c r="K92" i="3"/>
  <c r="H92" i="3"/>
  <c r="E92" i="3"/>
  <c r="K90" i="3"/>
  <c r="H90" i="3"/>
  <c r="J89" i="3"/>
  <c r="G89" i="3"/>
  <c r="D89" i="3"/>
  <c r="D85" i="3" s="1"/>
  <c r="J88" i="3"/>
  <c r="G88" i="3"/>
  <c r="G85" i="3" s="1"/>
  <c r="D88" i="3"/>
  <c r="J87" i="3"/>
  <c r="G87" i="3"/>
  <c r="D87" i="3"/>
  <c r="K85" i="3"/>
  <c r="J85" i="3"/>
  <c r="H85" i="3"/>
  <c r="E85" i="3"/>
  <c r="J84" i="3"/>
  <c r="G84" i="3"/>
  <c r="D84" i="3"/>
  <c r="J83" i="3"/>
  <c r="G83" i="3"/>
  <c r="D83" i="3"/>
  <c r="D81" i="3" s="1"/>
  <c r="D75" i="3" s="1"/>
  <c r="K81" i="3"/>
  <c r="H81" i="3"/>
  <c r="H75" i="3" s="1"/>
  <c r="G81" i="3"/>
  <c r="E81" i="3"/>
  <c r="J80" i="3"/>
  <c r="G80" i="3"/>
  <c r="D80" i="3"/>
  <c r="J79" i="3"/>
  <c r="G79" i="3"/>
  <c r="G77" i="3" s="1"/>
  <c r="D79" i="3"/>
  <c r="K77" i="3"/>
  <c r="J77" i="3"/>
  <c r="H77" i="3"/>
  <c r="E77" i="3"/>
  <c r="D77" i="3"/>
  <c r="K75" i="3"/>
  <c r="E75" i="3"/>
  <c r="J74" i="3"/>
  <c r="G74" i="3"/>
  <c r="D74" i="3"/>
  <c r="J73" i="3"/>
  <c r="G73" i="3"/>
  <c r="D73" i="3"/>
  <c r="D65" i="3" s="1"/>
  <c r="J72" i="3"/>
  <c r="G72" i="3"/>
  <c r="D72" i="3"/>
  <c r="J71" i="3"/>
  <c r="G71" i="3"/>
  <c r="D71" i="3"/>
  <c r="J70" i="3"/>
  <c r="G70" i="3"/>
  <c r="G65" i="3" s="1"/>
  <c r="D70" i="3"/>
  <c r="J69" i="3"/>
  <c r="G69" i="3"/>
  <c r="D69" i="3"/>
  <c r="J68" i="3"/>
  <c r="G68" i="3"/>
  <c r="D68" i="3"/>
  <c r="J67" i="3"/>
  <c r="J65" i="3" s="1"/>
  <c r="G67" i="3"/>
  <c r="D67" i="3"/>
  <c r="K65" i="3"/>
  <c r="H65" i="3"/>
  <c r="E65" i="3"/>
  <c r="J64" i="3"/>
  <c r="G64" i="3"/>
  <c r="D64" i="3"/>
  <c r="J63" i="3"/>
  <c r="G63" i="3"/>
  <c r="D63" i="3"/>
  <c r="K61" i="3"/>
  <c r="J61" i="3"/>
  <c r="H61" i="3"/>
  <c r="G61" i="3"/>
  <c r="E61" i="3"/>
  <c r="D61" i="3"/>
  <c r="J60" i="3"/>
  <c r="J58" i="3" s="1"/>
  <c r="G60" i="3"/>
  <c r="G58" i="3" s="1"/>
  <c r="D60" i="3"/>
  <c r="K58" i="3"/>
  <c r="H58" i="3"/>
  <c r="H32" i="3" s="1"/>
  <c r="E58" i="3"/>
  <c r="D58" i="3"/>
  <c r="J57" i="3"/>
  <c r="G57" i="3"/>
  <c r="D57" i="3"/>
  <c r="J56" i="3"/>
  <c r="G56" i="3"/>
  <c r="D56" i="3"/>
  <c r="J55" i="3"/>
  <c r="G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G48" i="3" s="1"/>
  <c r="D50" i="3"/>
  <c r="K48" i="3"/>
  <c r="H48" i="3"/>
  <c r="E48" i="3"/>
  <c r="E32" i="3" s="1"/>
  <c r="J47" i="3"/>
  <c r="G47" i="3"/>
  <c r="D47" i="3"/>
  <c r="J46" i="3"/>
  <c r="G46" i="3"/>
  <c r="D46" i="3"/>
  <c r="J45" i="3"/>
  <c r="J43" i="3" s="1"/>
  <c r="G45" i="3"/>
  <c r="D45" i="3"/>
  <c r="K43" i="3"/>
  <c r="H43" i="3"/>
  <c r="G43" i="3"/>
  <c r="E43" i="3"/>
  <c r="D43" i="3"/>
  <c r="J42" i="3"/>
  <c r="G42" i="3"/>
  <c r="D42" i="3"/>
  <c r="J41" i="3"/>
  <c r="G41" i="3"/>
  <c r="D41" i="3"/>
  <c r="D34" i="3" s="1"/>
  <c r="J40" i="3"/>
  <c r="G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K34" i="3"/>
  <c r="K32" i="3" s="1"/>
  <c r="H34" i="3"/>
  <c r="E34" i="3"/>
  <c r="J31" i="3"/>
  <c r="G31" i="3"/>
  <c r="G29" i="3" s="1"/>
  <c r="D31" i="3"/>
  <c r="K29" i="3"/>
  <c r="J29" i="3"/>
  <c r="H29" i="3"/>
  <c r="E29" i="3"/>
  <c r="D29" i="3"/>
  <c r="J28" i="3"/>
  <c r="J26" i="3" s="1"/>
  <c r="G28" i="3"/>
  <c r="G26" i="3" s="1"/>
  <c r="D28" i="3"/>
  <c r="K26" i="3"/>
  <c r="H26" i="3"/>
  <c r="E26" i="3"/>
  <c r="E19" i="3" s="1"/>
  <c r="D26" i="3"/>
  <c r="J25" i="3"/>
  <c r="G25" i="3"/>
  <c r="D25" i="3"/>
  <c r="D21" i="3" s="1"/>
  <c r="D19" i="3" s="1"/>
  <c r="J24" i="3"/>
  <c r="G24" i="3"/>
  <c r="D24" i="3"/>
  <c r="J23" i="3"/>
  <c r="G23" i="3"/>
  <c r="G21" i="3" s="1"/>
  <c r="G19" i="3" s="1"/>
  <c r="D23" i="3"/>
  <c r="K21" i="3"/>
  <c r="J21" i="3"/>
  <c r="J19" i="3" s="1"/>
  <c r="H21" i="3"/>
  <c r="H19" i="3" s="1"/>
  <c r="E21" i="3"/>
  <c r="K19" i="3"/>
  <c r="F17" i="3"/>
  <c r="N312" i="2"/>
  <c r="N310" i="2" s="1"/>
  <c r="M312" i="2"/>
  <c r="M310" i="2" s="1"/>
  <c r="L312" i="2"/>
  <c r="K312" i="2"/>
  <c r="K310" i="2" s="1"/>
  <c r="J312" i="2"/>
  <c r="I312" i="2"/>
  <c r="I310" i="2" s="1"/>
  <c r="H312" i="2"/>
  <c r="G312" i="2"/>
  <c r="F312" i="2"/>
  <c r="F310" i="2" s="1"/>
  <c r="L310" i="2"/>
  <c r="J310" i="2"/>
  <c r="H310" i="2"/>
  <c r="G310" i="2"/>
  <c r="L309" i="2"/>
  <c r="I309" i="2"/>
  <c r="I306" i="2" s="1"/>
  <c r="F309" i="2"/>
  <c r="L308" i="2"/>
  <c r="L306" i="2" s="1"/>
  <c r="I308" i="2"/>
  <c r="F308" i="2"/>
  <c r="N306" i="2"/>
  <c r="M306" i="2"/>
  <c r="K306" i="2"/>
  <c r="J306" i="2"/>
  <c r="H306" i="2"/>
  <c r="G306" i="2"/>
  <c r="F306" i="2"/>
  <c r="L304" i="2"/>
  <c r="L302" i="2" s="1"/>
  <c r="I304" i="2"/>
  <c r="F304" i="2"/>
  <c r="F302" i="2" s="1"/>
  <c r="N302" i="2"/>
  <c r="M302" i="2"/>
  <c r="K302" i="2"/>
  <c r="J302" i="2"/>
  <c r="I302" i="2"/>
  <c r="H302" i="2"/>
  <c r="G302" i="2"/>
  <c r="L301" i="2"/>
  <c r="L299" i="2" s="1"/>
  <c r="I301" i="2"/>
  <c r="F301" i="2"/>
  <c r="N299" i="2"/>
  <c r="M299" i="2"/>
  <c r="K299" i="2"/>
  <c r="J299" i="2"/>
  <c r="I299" i="2"/>
  <c r="H299" i="2"/>
  <c r="G299" i="2"/>
  <c r="F299" i="2"/>
  <c r="L298" i="2"/>
  <c r="L296" i="2" s="1"/>
  <c r="I298" i="2"/>
  <c r="F298" i="2"/>
  <c r="F296" i="2" s="1"/>
  <c r="N296" i="2"/>
  <c r="M296" i="2"/>
  <c r="K296" i="2"/>
  <c r="J296" i="2"/>
  <c r="I296" i="2"/>
  <c r="H296" i="2"/>
  <c r="G296" i="2"/>
  <c r="L295" i="2"/>
  <c r="L293" i="2" s="1"/>
  <c r="I295" i="2"/>
  <c r="F295" i="2"/>
  <c r="N293" i="2"/>
  <c r="M293" i="2"/>
  <c r="K293" i="2"/>
  <c r="J293" i="2"/>
  <c r="I293" i="2"/>
  <c r="H293" i="2"/>
  <c r="G293" i="2"/>
  <c r="F293" i="2"/>
  <c r="L292" i="2"/>
  <c r="L290" i="2" s="1"/>
  <c r="I292" i="2"/>
  <c r="F292" i="2"/>
  <c r="F290" i="2" s="1"/>
  <c r="N290" i="2"/>
  <c r="M290" i="2"/>
  <c r="K290" i="2"/>
  <c r="J290" i="2"/>
  <c r="I290" i="2"/>
  <c r="H290" i="2"/>
  <c r="G290" i="2"/>
  <c r="L289" i="2"/>
  <c r="L287" i="2" s="1"/>
  <c r="I289" i="2"/>
  <c r="F289" i="2"/>
  <c r="N287" i="2"/>
  <c r="M287" i="2"/>
  <c r="K287" i="2"/>
  <c r="J287" i="2"/>
  <c r="I287" i="2"/>
  <c r="H287" i="2"/>
  <c r="G287" i="2"/>
  <c r="F287" i="2"/>
  <c r="L286" i="2"/>
  <c r="L284" i="2" s="1"/>
  <c r="I286" i="2"/>
  <c r="F286" i="2"/>
  <c r="F284" i="2" s="1"/>
  <c r="N284" i="2"/>
  <c r="M284" i="2"/>
  <c r="M278" i="2" s="1"/>
  <c r="K284" i="2"/>
  <c r="J284" i="2"/>
  <c r="J278" i="2" s="1"/>
  <c r="I284" i="2"/>
  <c r="H284" i="2"/>
  <c r="G284" i="2"/>
  <c r="G278" i="2" s="1"/>
  <c r="L283" i="2"/>
  <c r="I283" i="2"/>
  <c r="F283" i="2"/>
  <c r="L282" i="2"/>
  <c r="I282" i="2"/>
  <c r="F282" i="2"/>
  <c r="N280" i="2"/>
  <c r="N278" i="2" s="1"/>
  <c r="M280" i="2"/>
  <c r="L280" i="2"/>
  <c r="K280" i="2"/>
  <c r="J280" i="2"/>
  <c r="I280" i="2"/>
  <c r="H280" i="2"/>
  <c r="H278" i="2" s="1"/>
  <c r="G280" i="2"/>
  <c r="F280" i="2"/>
  <c r="F278" i="2" s="1"/>
  <c r="L277" i="2"/>
  <c r="L275" i="2" s="1"/>
  <c r="I277" i="2"/>
  <c r="F277" i="2"/>
  <c r="N275" i="2"/>
  <c r="M275" i="2"/>
  <c r="K275" i="2"/>
  <c r="J275" i="2"/>
  <c r="I275" i="2"/>
  <c r="H275" i="2"/>
  <c r="G275" i="2"/>
  <c r="F275" i="2"/>
  <c r="L274" i="2"/>
  <c r="L272" i="2" s="1"/>
  <c r="I274" i="2"/>
  <c r="F274" i="2"/>
  <c r="F272" i="2" s="1"/>
  <c r="N272" i="2"/>
  <c r="M272" i="2"/>
  <c r="K272" i="2"/>
  <c r="J272" i="2"/>
  <c r="I272" i="2"/>
  <c r="H272" i="2"/>
  <c r="G272" i="2"/>
  <c r="L271" i="2"/>
  <c r="L269" i="2" s="1"/>
  <c r="I271" i="2"/>
  <c r="F271" i="2"/>
  <c r="N269" i="2"/>
  <c r="M269" i="2"/>
  <c r="K269" i="2"/>
  <c r="J269" i="2"/>
  <c r="I269" i="2"/>
  <c r="H269" i="2"/>
  <c r="G269" i="2"/>
  <c r="F269" i="2"/>
  <c r="L268" i="2"/>
  <c r="I268" i="2"/>
  <c r="F268" i="2"/>
  <c r="F265" i="2" s="1"/>
  <c r="L267" i="2"/>
  <c r="I267" i="2"/>
  <c r="I265" i="2" s="1"/>
  <c r="F267" i="2"/>
  <c r="N265" i="2"/>
  <c r="M265" i="2"/>
  <c r="L265" i="2"/>
  <c r="K265" i="2"/>
  <c r="J265" i="2"/>
  <c r="H265" i="2"/>
  <c r="G265" i="2"/>
  <c r="L264" i="2"/>
  <c r="I264" i="2"/>
  <c r="F264" i="2"/>
  <c r="L263" i="2"/>
  <c r="L261" i="2" s="1"/>
  <c r="I263" i="2"/>
  <c r="F263" i="2"/>
  <c r="F261" i="2" s="1"/>
  <c r="N261" i="2"/>
  <c r="M261" i="2"/>
  <c r="K261" i="2"/>
  <c r="J261" i="2"/>
  <c r="I261" i="2"/>
  <c r="H261" i="2"/>
  <c r="G261" i="2"/>
  <c r="L260" i="2"/>
  <c r="I260" i="2"/>
  <c r="F260" i="2"/>
  <c r="L259" i="2"/>
  <c r="I259" i="2"/>
  <c r="F259" i="2"/>
  <c r="N257" i="2"/>
  <c r="M257" i="2"/>
  <c r="L257" i="2"/>
  <c r="K257" i="2"/>
  <c r="K247" i="2" s="1"/>
  <c r="J257" i="2"/>
  <c r="H257" i="2"/>
  <c r="G257" i="2"/>
  <c r="F257" i="2"/>
  <c r="L256" i="2"/>
  <c r="I256" i="2"/>
  <c r="I253" i="2" s="1"/>
  <c r="F256" i="2"/>
  <c r="L255" i="2"/>
  <c r="L253" i="2" s="1"/>
  <c r="I255" i="2"/>
  <c r="F255" i="2"/>
  <c r="N253" i="2"/>
  <c r="M253" i="2"/>
  <c r="K253" i="2"/>
  <c r="J253" i="2"/>
  <c r="J247" i="2" s="1"/>
  <c r="H253" i="2"/>
  <c r="G253" i="2"/>
  <c r="G247" i="2" s="1"/>
  <c r="L252" i="2"/>
  <c r="I252" i="2"/>
  <c r="F252" i="2"/>
  <c r="L251" i="2"/>
  <c r="L249" i="2" s="1"/>
  <c r="I251" i="2"/>
  <c r="F251" i="2"/>
  <c r="N249" i="2"/>
  <c r="N247" i="2" s="1"/>
  <c r="M249" i="2"/>
  <c r="K249" i="2"/>
  <c r="J249" i="2"/>
  <c r="I249" i="2"/>
  <c r="H249" i="2"/>
  <c r="G249" i="2"/>
  <c r="F249" i="2"/>
  <c r="M247" i="2"/>
  <c r="L246" i="2"/>
  <c r="L244" i="2" s="1"/>
  <c r="I246" i="2"/>
  <c r="F246" i="2"/>
  <c r="N244" i="2"/>
  <c r="M244" i="2"/>
  <c r="K244" i="2"/>
  <c r="J244" i="2"/>
  <c r="I244" i="2"/>
  <c r="H244" i="2"/>
  <c r="G244" i="2"/>
  <c r="F244" i="2"/>
  <c r="L243" i="2"/>
  <c r="L241" i="2" s="1"/>
  <c r="I243" i="2"/>
  <c r="F243" i="2"/>
  <c r="F241" i="2" s="1"/>
  <c r="N241" i="2"/>
  <c r="M241" i="2"/>
  <c r="K241" i="2"/>
  <c r="J241" i="2"/>
  <c r="J217" i="2" s="1"/>
  <c r="I241" i="2"/>
  <c r="H241" i="2"/>
  <c r="G241" i="2"/>
  <c r="L240" i="2"/>
  <c r="I240" i="2"/>
  <c r="F240" i="2"/>
  <c r="L239" i="2"/>
  <c r="I239" i="2"/>
  <c r="F239" i="2"/>
  <c r="L238" i="2"/>
  <c r="L236" i="2" s="1"/>
  <c r="I238" i="2"/>
  <c r="F238" i="2"/>
  <c r="F236" i="2" s="1"/>
  <c r="N236" i="2"/>
  <c r="M236" i="2"/>
  <c r="K236" i="2"/>
  <c r="J236" i="2"/>
  <c r="I236" i="2"/>
  <c r="H236" i="2"/>
  <c r="G236" i="2"/>
  <c r="L235" i="2"/>
  <c r="I235" i="2"/>
  <c r="F235" i="2"/>
  <c r="L234" i="2"/>
  <c r="I234" i="2"/>
  <c r="F234" i="2"/>
  <c r="L233" i="2"/>
  <c r="L231" i="2" s="1"/>
  <c r="I233" i="2"/>
  <c r="F233" i="2"/>
  <c r="N231" i="2"/>
  <c r="M231" i="2"/>
  <c r="K231" i="2"/>
  <c r="J231" i="2"/>
  <c r="I231" i="2"/>
  <c r="H231" i="2"/>
  <c r="G231" i="2"/>
  <c r="F231" i="2"/>
  <c r="L230" i="2"/>
  <c r="I230" i="2"/>
  <c r="F230" i="2"/>
  <c r="L229" i="2"/>
  <c r="I229" i="2"/>
  <c r="I222" i="2" s="1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L222" i="2" s="1"/>
  <c r="I224" i="2"/>
  <c r="F224" i="2"/>
  <c r="F222" i="2" s="1"/>
  <c r="N222" i="2"/>
  <c r="M222" i="2"/>
  <c r="K222" i="2"/>
  <c r="J222" i="2"/>
  <c r="H222" i="2"/>
  <c r="G222" i="2"/>
  <c r="L221" i="2"/>
  <c r="L219" i="2" s="1"/>
  <c r="I221" i="2"/>
  <c r="I219" i="2" s="1"/>
  <c r="I217" i="2" s="1"/>
  <c r="F221" i="2"/>
  <c r="F219" i="2" s="1"/>
  <c r="F217" i="2" s="1"/>
  <c r="N219" i="2"/>
  <c r="M219" i="2"/>
  <c r="K219" i="2"/>
  <c r="J219" i="2"/>
  <c r="H219" i="2"/>
  <c r="H217" i="2" s="1"/>
  <c r="G219" i="2"/>
  <c r="N217" i="2"/>
  <c r="L216" i="2"/>
  <c r="I216" i="2"/>
  <c r="F216" i="2"/>
  <c r="L215" i="2"/>
  <c r="L213" i="2" s="1"/>
  <c r="I215" i="2"/>
  <c r="I213" i="2" s="1"/>
  <c r="F215" i="2"/>
  <c r="F213" i="2" s="1"/>
  <c r="N213" i="2"/>
  <c r="M213" i="2"/>
  <c r="K213" i="2"/>
  <c r="J213" i="2"/>
  <c r="H213" i="2"/>
  <c r="H188" i="2" s="1"/>
  <c r="G213" i="2"/>
  <c r="L212" i="2"/>
  <c r="L210" i="2" s="1"/>
  <c r="I212" i="2"/>
  <c r="F212" i="2"/>
  <c r="F210" i="2" s="1"/>
  <c r="N210" i="2"/>
  <c r="M210" i="2"/>
  <c r="K210" i="2"/>
  <c r="J210" i="2"/>
  <c r="I210" i="2"/>
  <c r="H210" i="2"/>
  <c r="G210" i="2"/>
  <c r="L209" i="2"/>
  <c r="L207" i="2" s="1"/>
  <c r="I209" i="2"/>
  <c r="I207" i="2" s="1"/>
  <c r="F209" i="2"/>
  <c r="F207" i="2" s="1"/>
  <c r="N207" i="2"/>
  <c r="M207" i="2"/>
  <c r="M188" i="2" s="1"/>
  <c r="K207" i="2"/>
  <c r="J207" i="2"/>
  <c r="H207" i="2"/>
  <c r="G207" i="2"/>
  <c r="L206" i="2"/>
  <c r="L201" i="2" s="1"/>
  <c r="I206" i="2"/>
  <c r="F206" i="2"/>
  <c r="L205" i="2"/>
  <c r="I205" i="2"/>
  <c r="F205" i="2"/>
  <c r="L204" i="2"/>
  <c r="I204" i="2"/>
  <c r="F204" i="2"/>
  <c r="L203" i="2"/>
  <c r="I203" i="2"/>
  <c r="I201" i="2" s="1"/>
  <c r="F203" i="2"/>
  <c r="N201" i="2"/>
  <c r="M201" i="2"/>
  <c r="K201" i="2"/>
  <c r="J201" i="2"/>
  <c r="H201" i="2"/>
  <c r="G201" i="2"/>
  <c r="L200" i="2"/>
  <c r="I200" i="2"/>
  <c r="F200" i="2"/>
  <c r="L199" i="2"/>
  <c r="I199" i="2"/>
  <c r="F199" i="2"/>
  <c r="L198" i="2"/>
  <c r="I198" i="2"/>
  <c r="I195" i="2" s="1"/>
  <c r="F198" i="2"/>
  <c r="L197" i="2"/>
  <c r="I197" i="2"/>
  <c r="F197" i="2"/>
  <c r="N195" i="2"/>
  <c r="M195" i="2"/>
  <c r="K195" i="2"/>
  <c r="J195" i="2"/>
  <c r="J188" i="2" s="1"/>
  <c r="H195" i="2"/>
  <c r="G195" i="2"/>
  <c r="L194" i="2"/>
  <c r="I194" i="2"/>
  <c r="F194" i="2"/>
  <c r="L193" i="2"/>
  <c r="I193" i="2"/>
  <c r="F193" i="2"/>
  <c r="L192" i="2"/>
  <c r="L190" i="2" s="1"/>
  <c r="I192" i="2"/>
  <c r="F192" i="2"/>
  <c r="F190" i="2" s="1"/>
  <c r="N190" i="2"/>
  <c r="M190" i="2"/>
  <c r="K190" i="2"/>
  <c r="J190" i="2"/>
  <c r="I190" i="2"/>
  <c r="H190" i="2"/>
  <c r="G190" i="2"/>
  <c r="G188" i="2" s="1"/>
  <c r="N188" i="2"/>
  <c r="L187" i="2"/>
  <c r="I187" i="2"/>
  <c r="F187" i="2"/>
  <c r="N185" i="2"/>
  <c r="M185" i="2"/>
  <c r="L185" i="2"/>
  <c r="K185" i="2"/>
  <c r="J185" i="2"/>
  <c r="I185" i="2"/>
  <c r="H185" i="2"/>
  <c r="G185" i="2"/>
  <c r="F185" i="2"/>
  <c r="F168" i="2" s="1"/>
  <c r="L184" i="2"/>
  <c r="I184" i="2"/>
  <c r="I182" i="2" s="1"/>
  <c r="F184" i="2"/>
  <c r="N182" i="2"/>
  <c r="M182" i="2"/>
  <c r="L182" i="2"/>
  <c r="K182" i="2"/>
  <c r="J182" i="2"/>
  <c r="H182" i="2"/>
  <c r="G182" i="2"/>
  <c r="F182" i="2"/>
  <c r="L181" i="2"/>
  <c r="L179" i="2" s="1"/>
  <c r="I181" i="2"/>
  <c r="F181" i="2"/>
  <c r="N179" i="2"/>
  <c r="M179" i="2"/>
  <c r="K179" i="2"/>
  <c r="J179" i="2"/>
  <c r="I179" i="2"/>
  <c r="H179" i="2"/>
  <c r="G179" i="2"/>
  <c r="F179" i="2"/>
  <c r="L178" i="2"/>
  <c r="I178" i="2"/>
  <c r="I176" i="2" s="1"/>
  <c r="F178" i="2"/>
  <c r="N176" i="2"/>
  <c r="M176" i="2"/>
  <c r="L176" i="2"/>
  <c r="K176" i="2"/>
  <c r="J176" i="2"/>
  <c r="H176" i="2"/>
  <c r="G176" i="2"/>
  <c r="F176" i="2"/>
  <c r="L175" i="2"/>
  <c r="I175" i="2"/>
  <c r="F175" i="2"/>
  <c r="N173" i="2"/>
  <c r="N168" i="2" s="1"/>
  <c r="M173" i="2"/>
  <c r="L173" i="2"/>
  <c r="K173" i="2"/>
  <c r="J173" i="2"/>
  <c r="I173" i="2"/>
  <c r="H173" i="2"/>
  <c r="G173" i="2"/>
  <c r="F173" i="2"/>
  <c r="L172" i="2"/>
  <c r="I172" i="2"/>
  <c r="I170" i="2" s="1"/>
  <c r="I168" i="2" s="1"/>
  <c r="F172" i="2"/>
  <c r="N170" i="2"/>
  <c r="M170" i="2"/>
  <c r="L170" i="2"/>
  <c r="K170" i="2"/>
  <c r="J170" i="2"/>
  <c r="H170" i="2"/>
  <c r="G170" i="2"/>
  <c r="F170" i="2"/>
  <c r="K168" i="2"/>
  <c r="G168" i="2"/>
  <c r="L167" i="2"/>
  <c r="L165" i="2" s="1"/>
  <c r="I167" i="2"/>
  <c r="F167" i="2"/>
  <c r="F165" i="2" s="1"/>
  <c r="N165" i="2"/>
  <c r="M165" i="2"/>
  <c r="K165" i="2"/>
  <c r="J165" i="2"/>
  <c r="I165" i="2"/>
  <c r="H165" i="2"/>
  <c r="G165" i="2"/>
  <c r="L164" i="2"/>
  <c r="L162" i="2" s="1"/>
  <c r="I164" i="2"/>
  <c r="F164" i="2"/>
  <c r="N162" i="2"/>
  <c r="M162" i="2"/>
  <c r="K162" i="2"/>
  <c r="J162" i="2"/>
  <c r="I162" i="2"/>
  <c r="H162" i="2"/>
  <c r="G162" i="2"/>
  <c r="F162" i="2"/>
  <c r="L161" i="2"/>
  <c r="L159" i="2" s="1"/>
  <c r="I161" i="2"/>
  <c r="F161" i="2"/>
  <c r="F159" i="2" s="1"/>
  <c r="N159" i="2"/>
  <c r="M159" i="2"/>
  <c r="K159" i="2"/>
  <c r="J159" i="2"/>
  <c r="I159" i="2"/>
  <c r="H159" i="2"/>
  <c r="G159" i="2"/>
  <c r="L158" i="2"/>
  <c r="L156" i="2" s="1"/>
  <c r="L148" i="2" s="1"/>
  <c r="I158" i="2"/>
  <c r="F158" i="2"/>
  <c r="N156" i="2"/>
  <c r="M156" i="2"/>
  <c r="K156" i="2"/>
  <c r="J156" i="2"/>
  <c r="I156" i="2"/>
  <c r="H156" i="2"/>
  <c r="G156" i="2"/>
  <c r="F156" i="2"/>
  <c r="L155" i="2"/>
  <c r="L153" i="2" s="1"/>
  <c r="I155" i="2"/>
  <c r="F155" i="2"/>
  <c r="F153" i="2" s="1"/>
  <c r="N153" i="2"/>
  <c r="M153" i="2"/>
  <c r="K153" i="2"/>
  <c r="J153" i="2"/>
  <c r="I153" i="2"/>
  <c r="H153" i="2"/>
  <c r="G153" i="2"/>
  <c r="G148" i="2" s="1"/>
  <c r="L152" i="2"/>
  <c r="L150" i="2" s="1"/>
  <c r="I152" i="2"/>
  <c r="F152" i="2"/>
  <c r="N150" i="2"/>
  <c r="N148" i="2" s="1"/>
  <c r="M150" i="2"/>
  <c r="K150" i="2"/>
  <c r="K148" i="2" s="1"/>
  <c r="J150" i="2"/>
  <c r="I150" i="2"/>
  <c r="H150" i="2"/>
  <c r="G150" i="2"/>
  <c r="F150" i="2"/>
  <c r="J148" i="2"/>
  <c r="H148" i="2"/>
  <c r="L147" i="2"/>
  <c r="I147" i="2"/>
  <c r="I145" i="2" s="1"/>
  <c r="F147" i="2"/>
  <c r="N145" i="2"/>
  <c r="M145" i="2"/>
  <c r="L145" i="2"/>
  <c r="K145" i="2"/>
  <c r="J145" i="2"/>
  <c r="H145" i="2"/>
  <c r="G145" i="2"/>
  <c r="F145" i="2"/>
  <c r="L144" i="2"/>
  <c r="I144" i="2"/>
  <c r="F144" i="2"/>
  <c r="F136" i="2" s="1"/>
  <c r="L143" i="2"/>
  <c r="I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L136" i="2" s="1"/>
  <c r="I138" i="2"/>
  <c r="F138" i="2"/>
  <c r="N136" i="2"/>
  <c r="M136" i="2"/>
  <c r="K136" i="2"/>
  <c r="J136" i="2"/>
  <c r="I136" i="2"/>
  <c r="H136" i="2"/>
  <c r="G136" i="2"/>
  <c r="L135" i="2"/>
  <c r="I135" i="2"/>
  <c r="F135" i="2"/>
  <c r="L134" i="2"/>
  <c r="I134" i="2"/>
  <c r="F134" i="2"/>
  <c r="L133" i="2"/>
  <c r="I133" i="2"/>
  <c r="I130" i="2" s="1"/>
  <c r="F133" i="2"/>
  <c r="L132" i="2"/>
  <c r="L130" i="2" s="1"/>
  <c r="I132" i="2"/>
  <c r="F132" i="2"/>
  <c r="N130" i="2"/>
  <c r="M130" i="2"/>
  <c r="K130" i="2"/>
  <c r="J130" i="2"/>
  <c r="H130" i="2"/>
  <c r="G130" i="2"/>
  <c r="F130" i="2"/>
  <c r="L129" i="2"/>
  <c r="L127" i="2" s="1"/>
  <c r="I129" i="2"/>
  <c r="F129" i="2"/>
  <c r="F127" i="2" s="1"/>
  <c r="N127" i="2"/>
  <c r="M127" i="2"/>
  <c r="K127" i="2"/>
  <c r="J127" i="2"/>
  <c r="I127" i="2"/>
  <c r="H127" i="2"/>
  <c r="G127" i="2"/>
  <c r="L126" i="2"/>
  <c r="I126" i="2"/>
  <c r="F126" i="2"/>
  <c r="L125" i="2"/>
  <c r="I125" i="2"/>
  <c r="F125" i="2"/>
  <c r="L124" i="2"/>
  <c r="I124" i="2"/>
  <c r="F124" i="2"/>
  <c r="L123" i="2"/>
  <c r="I123" i="2"/>
  <c r="I120" i="2" s="1"/>
  <c r="F123" i="2"/>
  <c r="L122" i="2"/>
  <c r="I122" i="2"/>
  <c r="F122" i="2"/>
  <c r="F120" i="2" s="1"/>
  <c r="N120" i="2"/>
  <c r="M120" i="2"/>
  <c r="M95" i="2" s="1"/>
  <c r="K120" i="2"/>
  <c r="J120" i="2"/>
  <c r="H120" i="2"/>
  <c r="G120" i="2"/>
  <c r="L119" i="2"/>
  <c r="I119" i="2"/>
  <c r="F119" i="2"/>
  <c r="L118" i="2"/>
  <c r="I118" i="2"/>
  <c r="F118" i="2"/>
  <c r="L117" i="2"/>
  <c r="L115" i="2" s="1"/>
  <c r="I117" i="2"/>
  <c r="F117" i="2"/>
  <c r="F115" i="2" s="1"/>
  <c r="N115" i="2"/>
  <c r="M115" i="2"/>
  <c r="K115" i="2"/>
  <c r="J115" i="2"/>
  <c r="I115" i="2"/>
  <c r="H115" i="2"/>
  <c r="G115" i="2"/>
  <c r="L114" i="2"/>
  <c r="I114" i="2"/>
  <c r="F114" i="2"/>
  <c r="L113" i="2"/>
  <c r="I113" i="2"/>
  <c r="F113" i="2"/>
  <c r="L112" i="2"/>
  <c r="I112" i="2"/>
  <c r="F112" i="2"/>
  <c r="L111" i="2"/>
  <c r="L107" i="2" s="1"/>
  <c r="I111" i="2"/>
  <c r="F111" i="2"/>
  <c r="L110" i="2"/>
  <c r="I110" i="2"/>
  <c r="F110" i="2"/>
  <c r="L109" i="2"/>
  <c r="I109" i="2"/>
  <c r="F109" i="2"/>
  <c r="F107" i="2" s="1"/>
  <c r="N107" i="2"/>
  <c r="M107" i="2"/>
  <c r="K107" i="2"/>
  <c r="J107" i="2"/>
  <c r="H107" i="2"/>
  <c r="G107" i="2"/>
  <c r="G95" i="2" s="1"/>
  <c r="L106" i="2"/>
  <c r="I106" i="2"/>
  <c r="F106" i="2"/>
  <c r="L105" i="2"/>
  <c r="I105" i="2"/>
  <c r="F105" i="2"/>
  <c r="L104" i="2"/>
  <c r="L101" i="2" s="1"/>
  <c r="I104" i="2"/>
  <c r="F104" i="2"/>
  <c r="L103" i="2"/>
  <c r="I103" i="2"/>
  <c r="F103" i="2"/>
  <c r="F101" i="2" s="1"/>
  <c r="N101" i="2"/>
  <c r="M101" i="2"/>
  <c r="K101" i="2"/>
  <c r="J101" i="2"/>
  <c r="I101" i="2"/>
  <c r="H101" i="2"/>
  <c r="G101" i="2"/>
  <c r="L100" i="2"/>
  <c r="I100" i="2"/>
  <c r="F100" i="2"/>
  <c r="L99" i="2"/>
  <c r="I99" i="2"/>
  <c r="I97" i="2" s="1"/>
  <c r="F99" i="2"/>
  <c r="N97" i="2"/>
  <c r="M97" i="2"/>
  <c r="L97" i="2"/>
  <c r="K97" i="2"/>
  <c r="J97" i="2"/>
  <c r="J95" i="2" s="1"/>
  <c r="H97" i="2"/>
  <c r="H95" i="2" s="1"/>
  <c r="G97" i="2"/>
  <c r="F97" i="2"/>
  <c r="L94" i="2"/>
  <c r="L92" i="2" s="1"/>
  <c r="I94" i="2"/>
  <c r="I92" i="2" s="1"/>
  <c r="F94" i="2"/>
  <c r="F92" i="2" s="1"/>
  <c r="N92" i="2"/>
  <c r="M92" i="2"/>
  <c r="K92" i="2"/>
  <c r="J92" i="2"/>
  <c r="H92" i="2"/>
  <c r="G92" i="2"/>
  <c r="L91" i="2"/>
  <c r="L89" i="2" s="1"/>
  <c r="I91" i="2"/>
  <c r="F91" i="2"/>
  <c r="F89" i="2" s="1"/>
  <c r="N89" i="2"/>
  <c r="M89" i="2"/>
  <c r="K89" i="2"/>
  <c r="J89" i="2"/>
  <c r="I89" i="2"/>
  <c r="H89" i="2"/>
  <c r="G89" i="2"/>
  <c r="L88" i="2"/>
  <c r="L86" i="2" s="1"/>
  <c r="I88" i="2"/>
  <c r="F88" i="2"/>
  <c r="F86" i="2" s="1"/>
  <c r="N86" i="2"/>
  <c r="M86" i="2"/>
  <c r="K86" i="2"/>
  <c r="J86" i="2"/>
  <c r="I86" i="2"/>
  <c r="H86" i="2"/>
  <c r="G86" i="2"/>
  <c r="L85" i="2"/>
  <c r="L83" i="2" s="1"/>
  <c r="I85" i="2"/>
  <c r="F85" i="2"/>
  <c r="F83" i="2" s="1"/>
  <c r="N83" i="2"/>
  <c r="M83" i="2"/>
  <c r="K83" i="2"/>
  <c r="J83" i="2"/>
  <c r="I83" i="2"/>
  <c r="H83" i="2"/>
  <c r="G83" i="2"/>
  <c r="G66" i="2" s="1"/>
  <c r="L82" i="2"/>
  <c r="L80" i="2" s="1"/>
  <c r="I82" i="2"/>
  <c r="I80" i="2" s="1"/>
  <c r="F82" i="2"/>
  <c r="F80" i="2" s="1"/>
  <c r="N80" i="2"/>
  <c r="M80" i="2"/>
  <c r="K80" i="2"/>
  <c r="J80" i="2"/>
  <c r="H80" i="2"/>
  <c r="G80" i="2"/>
  <c r="L79" i="2"/>
  <c r="I79" i="2"/>
  <c r="F79" i="2"/>
  <c r="L78" i="2"/>
  <c r="I78" i="2"/>
  <c r="I76" i="2" s="1"/>
  <c r="F78" i="2"/>
  <c r="F76" i="2" s="1"/>
  <c r="N76" i="2"/>
  <c r="M76" i="2"/>
  <c r="L76" i="2"/>
  <c r="K76" i="2"/>
  <c r="J76" i="2"/>
  <c r="H76" i="2"/>
  <c r="G76" i="2"/>
  <c r="L75" i="2"/>
  <c r="I75" i="2"/>
  <c r="I73" i="2" s="1"/>
  <c r="F75" i="2"/>
  <c r="N73" i="2"/>
  <c r="M73" i="2"/>
  <c r="L73" i="2"/>
  <c r="K73" i="2"/>
  <c r="K66" i="2" s="1"/>
  <c r="J73" i="2"/>
  <c r="H73" i="2"/>
  <c r="G73" i="2"/>
  <c r="F73" i="2"/>
  <c r="L72" i="2"/>
  <c r="I72" i="2"/>
  <c r="F72" i="2"/>
  <c r="L71" i="2"/>
  <c r="I71" i="2"/>
  <c r="F71" i="2"/>
  <c r="F68" i="2" s="1"/>
  <c r="F66" i="2" s="1"/>
  <c r="L70" i="2"/>
  <c r="I70" i="2"/>
  <c r="I68" i="2" s="1"/>
  <c r="F70" i="2"/>
  <c r="N68" i="2"/>
  <c r="M68" i="2"/>
  <c r="L68" i="2"/>
  <c r="K68" i="2"/>
  <c r="J68" i="2"/>
  <c r="J66" i="2" s="1"/>
  <c r="H68" i="2"/>
  <c r="G68" i="2"/>
  <c r="N66" i="2"/>
  <c r="L65" i="2"/>
  <c r="L63" i="2" s="1"/>
  <c r="I65" i="2"/>
  <c r="F65" i="2"/>
  <c r="F63" i="2" s="1"/>
  <c r="N63" i="2"/>
  <c r="M63" i="2"/>
  <c r="K63" i="2"/>
  <c r="J63" i="2"/>
  <c r="I63" i="2"/>
  <c r="H63" i="2"/>
  <c r="G63" i="2"/>
  <c r="L62" i="2"/>
  <c r="L60" i="2" s="1"/>
  <c r="I62" i="2"/>
  <c r="F62" i="2"/>
  <c r="N60" i="2"/>
  <c r="N49" i="2" s="1"/>
  <c r="M60" i="2"/>
  <c r="K60" i="2"/>
  <c r="J60" i="2"/>
  <c r="I60" i="2"/>
  <c r="H60" i="2"/>
  <c r="G60" i="2"/>
  <c r="F60" i="2"/>
  <c r="L59" i="2"/>
  <c r="L57" i="2" s="1"/>
  <c r="I59" i="2"/>
  <c r="F59" i="2"/>
  <c r="F57" i="2" s="1"/>
  <c r="N57" i="2"/>
  <c r="M57" i="2"/>
  <c r="K57" i="2"/>
  <c r="J57" i="2"/>
  <c r="I57" i="2"/>
  <c r="H57" i="2"/>
  <c r="G57" i="2"/>
  <c r="L56" i="2"/>
  <c r="L54" i="2" s="1"/>
  <c r="L49" i="2" s="1"/>
  <c r="I56" i="2"/>
  <c r="F56" i="2"/>
  <c r="F54" i="2" s="1"/>
  <c r="F49" i="2" s="1"/>
  <c r="N54" i="2"/>
  <c r="M54" i="2"/>
  <c r="K54" i="2"/>
  <c r="J54" i="2"/>
  <c r="I54" i="2"/>
  <c r="H54" i="2"/>
  <c r="G54" i="2"/>
  <c r="L53" i="2"/>
  <c r="L51" i="2" s="1"/>
  <c r="I53" i="2"/>
  <c r="F53" i="2"/>
  <c r="F51" i="2" s="1"/>
  <c r="N51" i="2"/>
  <c r="M51" i="2"/>
  <c r="K51" i="2"/>
  <c r="K49" i="2" s="1"/>
  <c r="J51" i="2"/>
  <c r="J49" i="2" s="1"/>
  <c r="I51" i="2"/>
  <c r="H51" i="2"/>
  <c r="G51" i="2"/>
  <c r="H49" i="2"/>
  <c r="L48" i="2"/>
  <c r="I48" i="2"/>
  <c r="F48" i="2"/>
  <c r="L47" i="2"/>
  <c r="L45" i="2" s="1"/>
  <c r="I47" i="2"/>
  <c r="F47" i="2"/>
  <c r="N45" i="2"/>
  <c r="M45" i="2"/>
  <c r="K45" i="2"/>
  <c r="K43" i="2" s="1"/>
  <c r="J45" i="2"/>
  <c r="I45" i="2"/>
  <c r="I43" i="2" s="1"/>
  <c r="H45" i="2"/>
  <c r="G45" i="2"/>
  <c r="G43" i="2" s="1"/>
  <c r="F45" i="2"/>
  <c r="N43" i="2"/>
  <c r="M43" i="2"/>
  <c r="L43" i="2"/>
  <c r="J43" i="2"/>
  <c r="H43" i="2"/>
  <c r="F43" i="2"/>
  <c r="L42" i="2"/>
  <c r="L40" i="2" s="1"/>
  <c r="I42" i="2"/>
  <c r="I40" i="2" s="1"/>
  <c r="F42" i="2"/>
  <c r="N40" i="2"/>
  <c r="M40" i="2"/>
  <c r="K40" i="2"/>
  <c r="J40" i="2"/>
  <c r="H40" i="2"/>
  <c r="G40" i="2"/>
  <c r="F40" i="2"/>
  <c r="L39" i="2"/>
  <c r="I39" i="2"/>
  <c r="I37" i="2" s="1"/>
  <c r="F39" i="2"/>
  <c r="N37" i="2"/>
  <c r="M37" i="2"/>
  <c r="L37" i="2"/>
  <c r="K37" i="2"/>
  <c r="J37" i="2"/>
  <c r="H37" i="2"/>
  <c r="G37" i="2"/>
  <c r="F37" i="2"/>
  <c r="L36" i="2"/>
  <c r="L34" i="2" s="1"/>
  <c r="I36" i="2"/>
  <c r="I34" i="2" s="1"/>
  <c r="F36" i="2"/>
  <c r="N34" i="2"/>
  <c r="M34" i="2"/>
  <c r="K34" i="2"/>
  <c r="J34" i="2"/>
  <c r="H34" i="2"/>
  <c r="G34" i="2"/>
  <c r="F34" i="2"/>
  <c r="L33" i="2"/>
  <c r="I33" i="2"/>
  <c r="I31" i="2" s="1"/>
  <c r="F33" i="2"/>
  <c r="N31" i="2"/>
  <c r="M31" i="2"/>
  <c r="L31" i="2"/>
  <c r="K31" i="2"/>
  <c r="J31" i="2"/>
  <c r="H31" i="2"/>
  <c r="G31" i="2"/>
  <c r="F31" i="2"/>
  <c r="L30" i="2"/>
  <c r="I30" i="2"/>
  <c r="F30" i="2"/>
  <c r="L29" i="2"/>
  <c r="I29" i="2"/>
  <c r="F29" i="2"/>
  <c r="L28" i="2"/>
  <c r="L26" i="2" s="1"/>
  <c r="I28" i="2"/>
  <c r="I26" i="2" s="1"/>
  <c r="F28" i="2"/>
  <c r="N26" i="2"/>
  <c r="M26" i="2"/>
  <c r="K26" i="2"/>
  <c r="J26" i="2"/>
  <c r="H26" i="2"/>
  <c r="G26" i="2"/>
  <c r="F26" i="2"/>
  <c r="L25" i="2"/>
  <c r="I25" i="2"/>
  <c r="F25" i="2"/>
  <c r="L24" i="2"/>
  <c r="L22" i="2" s="1"/>
  <c r="I24" i="2"/>
  <c r="F24" i="2"/>
  <c r="F22" i="2" s="1"/>
  <c r="N22" i="2"/>
  <c r="N15" i="2" s="1"/>
  <c r="M22" i="2"/>
  <c r="M15" i="2" s="1"/>
  <c r="K22" i="2"/>
  <c r="J22" i="2"/>
  <c r="I22" i="2"/>
  <c r="H22" i="2"/>
  <c r="G22" i="2"/>
  <c r="L21" i="2"/>
  <c r="I21" i="2"/>
  <c r="F21" i="2"/>
  <c r="L20" i="2"/>
  <c r="I20" i="2"/>
  <c r="F20" i="2"/>
  <c r="L19" i="2"/>
  <c r="L17" i="2" s="1"/>
  <c r="L15" i="2" s="1"/>
  <c r="I19" i="2"/>
  <c r="F19" i="2"/>
  <c r="F17" i="2" s="1"/>
  <c r="F15" i="2" s="1"/>
  <c r="N17" i="2"/>
  <c r="M17" i="2"/>
  <c r="K17" i="2"/>
  <c r="K15" i="2" s="1"/>
  <c r="J17" i="2"/>
  <c r="I17" i="2"/>
  <c r="H17" i="2"/>
  <c r="G17" i="2"/>
  <c r="G15" i="2" s="1"/>
  <c r="J15" i="2"/>
  <c r="H15" i="2"/>
  <c r="J124" i="1"/>
  <c r="G124" i="1"/>
  <c r="D124" i="1"/>
  <c r="J123" i="1"/>
  <c r="G123" i="1"/>
  <c r="D123" i="1"/>
  <c r="J122" i="1"/>
  <c r="G122" i="1"/>
  <c r="D122" i="1"/>
  <c r="D121" i="1" s="1"/>
  <c r="L121" i="1"/>
  <c r="K121" i="1"/>
  <c r="J121" i="1"/>
  <c r="I121" i="1"/>
  <c r="I74" i="1" s="1"/>
  <c r="H121" i="1"/>
  <c r="G121" i="1"/>
  <c r="F121" i="1"/>
  <c r="E121" i="1"/>
  <c r="J120" i="1"/>
  <c r="G120" i="1"/>
  <c r="D120" i="1"/>
  <c r="D118" i="1" s="1"/>
  <c r="J119" i="1"/>
  <c r="J118" i="1" s="1"/>
  <c r="G119" i="1"/>
  <c r="D119" i="1"/>
  <c r="L118" i="1"/>
  <c r="I118" i="1"/>
  <c r="G118" i="1"/>
  <c r="F118" i="1"/>
  <c r="F74" i="1" s="1"/>
  <c r="J117" i="1"/>
  <c r="G117" i="1"/>
  <c r="D117" i="1"/>
  <c r="J116" i="1"/>
  <c r="G116" i="1"/>
  <c r="G115" i="1" s="1"/>
  <c r="D116" i="1"/>
  <c r="D115" i="1" s="1"/>
  <c r="K115" i="1"/>
  <c r="J115" i="1"/>
  <c r="H115" i="1"/>
  <c r="E115" i="1"/>
  <c r="J114" i="1"/>
  <c r="G114" i="1"/>
  <c r="D114" i="1"/>
  <c r="D112" i="1" s="1"/>
  <c r="J113" i="1"/>
  <c r="J112" i="1" s="1"/>
  <c r="G113" i="1"/>
  <c r="D113" i="1"/>
  <c r="K112" i="1"/>
  <c r="H112" i="1"/>
  <c r="G112" i="1"/>
  <c r="E112" i="1"/>
  <c r="J111" i="1"/>
  <c r="G111" i="1"/>
  <c r="D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G89" i="1" s="1"/>
  <c r="G88" i="1" s="1"/>
  <c r="D94" i="1"/>
  <c r="J93" i="1"/>
  <c r="G93" i="1"/>
  <c r="D93" i="1"/>
  <c r="J92" i="1"/>
  <c r="G92" i="1"/>
  <c r="D92" i="1"/>
  <c r="J91" i="1"/>
  <c r="G91" i="1"/>
  <c r="D91" i="1"/>
  <c r="D89" i="1" s="1"/>
  <c r="D88" i="1" s="1"/>
  <c r="J90" i="1"/>
  <c r="J89" i="1" s="1"/>
  <c r="J88" i="1" s="1"/>
  <c r="G90" i="1"/>
  <c r="D90" i="1"/>
  <c r="K89" i="1"/>
  <c r="K88" i="1" s="1"/>
  <c r="K74" i="1" s="1"/>
  <c r="H89" i="1"/>
  <c r="H88" i="1" s="1"/>
  <c r="E89" i="1"/>
  <c r="E88" i="1" s="1"/>
  <c r="J87" i="1"/>
  <c r="G87" i="1"/>
  <c r="D87" i="1"/>
  <c r="J86" i="1"/>
  <c r="G86" i="1"/>
  <c r="D86" i="1"/>
  <c r="J85" i="1"/>
  <c r="J84" i="1" s="1"/>
  <c r="G85" i="1"/>
  <c r="G84" i="1" s="1"/>
  <c r="D85" i="1"/>
  <c r="D84" i="1" s="1"/>
  <c r="K84" i="1"/>
  <c r="H84" i="1"/>
  <c r="E84" i="1"/>
  <c r="J83" i="1"/>
  <c r="G83" i="1"/>
  <c r="D83" i="1"/>
  <c r="J82" i="1"/>
  <c r="G82" i="1"/>
  <c r="D82" i="1"/>
  <c r="J81" i="1"/>
  <c r="G81" i="1"/>
  <c r="G79" i="1" s="1"/>
  <c r="G74" i="1" s="1"/>
  <c r="D81" i="1"/>
  <c r="J80" i="1"/>
  <c r="J79" i="1" s="1"/>
  <c r="G80" i="1"/>
  <c r="D80" i="1"/>
  <c r="K79" i="1"/>
  <c r="H79" i="1"/>
  <c r="E79" i="1"/>
  <c r="D79" i="1"/>
  <c r="J78" i="1"/>
  <c r="J77" i="1" s="1"/>
  <c r="G78" i="1"/>
  <c r="D78" i="1"/>
  <c r="K77" i="1"/>
  <c r="H77" i="1"/>
  <c r="H74" i="1" s="1"/>
  <c r="G77" i="1"/>
  <c r="E77" i="1"/>
  <c r="E74" i="1" s="1"/>
  <c r="D77" i="1"/>
  <c r="J76" i="1"/>
  <c r="G76" i="1"/>
  <c r="D76" i="1"/>
  <c r="D75" i="1" s="1"/>
  <c r="L75" i="1"/>
  <c r="J75" i="1"/>
  <c r="I75" i="1"/>
  <c r="G75" i="1"/>
  <c r="F75" i="1"/>
  <c r="L74" i="1"/>
  <c r="J73" i="1"/>
  <c r="G73" i="1"/>
  <c r="D73" i="1"/>
  <c r="D71" i="1" s="1"/>
  <c r="J72" i="1"/>
  <c r="J71" i="1" s="1"/>
  <c r="G72" i="1"/>
  <c r="G71" i="1" s="1"/>
  <c r="D72" i="1"/>
  <c r="L71" i="1"/>
  <c r="I71" i="1"/>
  <c r="F71" i="1"/>
  <c r="J70" i="1"/>
  <c r="G70" i="1"/>
  <c r="D70" i="1"/>
  <c r="J69" i="1"/>
  <c r="G69" i="1"/>
  <c r="D69" i="1"/>
  <c r="J68" i="1"/>
  <c r="G68" i="1"/>
  <c r="D68" i="1"/>
  <c r="D66" i="1" s="1"/>
  <c r="J67" i="1"/>
  <c r="J66" i="1" s="1"/>
  <c r="J64" i="1" s="1"/>
  <c r="G67" i="1"/>
  <c r="D67" i="1"/>
  <c r="K66" i="1"/>
  <c r="K64" i="1" s="1"/>
  <c r="K55" i="1" s="1"/>
  <c r="H66" i="1"/>
  <c r="H64" i="1" s="1"/>
  <c r="H55" i="1" s="1"/>
  <c r="G66" i="1"/>
  <c r="E66" i="1"/>
  <c r="E64" i="1" s="1"/>
  <c r="E55" i="1" s="1"/>
  <c r="J65" i="1"/>
  <c r="G65" i="1"/>
  <c r="D65" i="1"/>
  <c r="D64" i="1" s="1"/>
  <c r="G64" i="1"/>
  <c r="J63" i="1"/>
  <c r="G63" i="1"/>
  <c r="G62" i="1" s="1"/>
  <c r="D63" i="1"/>
  <c r="L62" i="1"/>
  <c r="J62" i="1"/>
  <c r="I62" i="1"/>
  <c r="I55" i="1" s="1"/>
  <c r="F62" i="1"/>
  <c r="D62" i="1"/>
  <c r="J61" i="1"/>
  <c r="G61" i="1"/>
  <c r="G60" i="1" s="1"/>
  <c r="D61" i="1"/>
  <c r="D60" i="1" s="1"/>
  <c r="K60" i="1"/>
  <c r="J60" i="1"/>
  <c r="H60" i="1"/>
  <c r="E60" i="1"/>
  <c r="J59" i="1"/>
  <c r="G59" i="1"/>
  <c r="G58" i="1" s="1"/>
  <c r="D59" i="1"/>
  <c r="D58" i="1" s="1"/>
  <c r="L58" i="1"/>
  <c r="L55" i="1" s="1"/>
  <c r="L18" i="1" s="1"/>
  <c r="J58" i="1"/>
  <c r="I58" i="1"/>
  <c r="F58" i="1"/>
  <c r="F55" i="1" s="1"/>
  <c r="F18" i="1" s="1"/>
  <c r="J57" i="1"/>
  <c r="J56" i="1" s="1"/>
  <c r="J55" i="1" s="1"/>
  <c r="G57" i="1"/>
  <c r="G56" i="1" s="1"/>
  <c r="D57" i="1"/>
  <c r="D56" i="1" s="1"/>
  <c r="D55" i="1" s="1"/>
  <c r="K56" i="1"/>
  <c r="H56" i="1"/>
  <c r="E56" i="1"/>
  <c r="J54" i="1"/>
  <c r="G54" i="1"/>
  <c r="D54" i="1"/>
  <c r="J53" i="1"/>
  <c r="G53" i="1"/>
  <c r="D53" i="1"/>
  <c r="J52" i="1"/>
  <c r="J50" i="1" s="1"/>
  <c r="J49" i="1" s="1"/>
  <c r="G52" i="1"/>
  <c r="D52" i="1"/>
  <c r="D50" i="1" s="1"/>
  <c r="D49" i="1" s="1"/>
  <c r="J51" i="1"/>
  <c r="G51" i="1"/>
  <c r="D51" i="1"/>
  <c r="K50" i="1"/>
  <c r="K49" i="1" s="1"/>
  <c r="H50" i="1"/>
  <c r="H49" i="1" s="1"/>
  <c r="G50" i="1"/>
  <c r="G49" i="1" s="1"/>
  <c r="E50" i="1"/>
  <c r="E49" i="1" s="1"/>
  <c r="E19" i="1" s="1"/>
  <c r="J48" i="1"/>
  <c r="J46" i="1" s="1"/>
  <c r="G48" i="1"/>
  <c r="D48" i="1"/>
  <c r="J47" i="1"/>
  <c r="G47" i="1"/>
  <c r="G46" i="1" s="1"/>
  <c r="D47" i="1"/>
  <c r="K46" i="1"/>
  <c r="H46" i="1"/>
  <c r="E46" i="1"/>
  <c r="D46" i="1"/>
  <c r="J45" i="1"/>
  <c r="G45" i="1"/>
  <c r="D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J26" i="1" s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D26" i="1" s="1"/>
  <c r="K26" i="1"/>
  <c r="H26" i="1"/>
  <c r="G26" i="1"/>
  <c r="E26" i="1"/>
  <c r="J25" i="1"/>
  <c r="G25" i="1"/>
  <c r="G24" i="1" s="1"/>
  <c r="D25" i="1"/>
  <c r="D24" i="1" s="1"/>
  <c r="K24" i="1"/>
  <c r="J24" i="1"/>
  <c r="H24" i="1"/>
  <c r="E24" i="1"/>
  <c r="J23" i="1"/>
  <c r="G23" i="1"/>
  <c r="D23" i="1"/>
  <c r="J22" i="1"/>
  <c r="G22" i="1"/>
  <c r="G20" i="1" s="1"/>
  <c r="D22" i="1"/>
  <c r="J21" i="1"/>
  <c r="G21" i="1"/>
  <c r="D21" i="1"/>
  <c r="D20" i="1" s="1"/>
  <c r="K20" i="1"/>
  <c r="J20" i="1"/>
  <c r="H20" i="1"/>
  <c r="E20" i="1"/>
  <c r="E17" i="3" l="1"/>
  <c r="E15" i="3" s="1"/>
  <c r="D32" i="3"/>
  <c r="D126" i="3"/>
  <c r="G55" i="1"/>
  <c r="E18" i="1"/>
  <c r="D19" i="1"/>
  <c r="L217" i="2"/>
  <c r="K19" i="1"/>
  <c r="K18" i="1" s="1"/>
  <c r="I95" i="2"/>
  <c r="I15" i="2"/>
  <c r="L95" i="2"/>
  <c r="G75" i="3"/>
  <c r="I66" i="2"/>
  <c r="G19" i="1"/>
  <c r="G18" i="1" s="1"/>
  <c r="J74" i="1"/>
  <c r="H19" i="1"/>
  <c r="H18" i="1" s="1"/>
  <c r="I18" i="1"/>
  <c r="J19" i="1"/>
  <c r="D74" i="1"/>
  <c r="L247" i="2"/>
  <c r="G56" i="5"/>
  <c r="G45" i="5" s="1"/>
  <c r="D208" i="3"/>
  <c r="K61" i="5"/>
  <c r="K56" i="5"/>
  <c r="K45" i="5" s="1"/>
  <c r="K15" i="5" s="1"/>
  <c r="K13" i="5" s="1"/>
  <c r="L70" i="5"/>
  <c r="H66" i="2"/>
  <c r="H14" i="2" s="1"/>
  <c r="I107" i="2"/>
  <c r="M148" i="2"/>
  <c r="H168" i="2"/>
  <c r="L195" i="2"/>
  <c r="L188" i="2" s="1"/>
  <c r="G217" i="2"/>
  <c r="J17" i="5"/>
  <c r="D35" i="5"/>
  <c r="M49" i="2"/>
  <c r="M14" i="2" s="1"/>
  <c r="J20" i="4" s="1"/>
  <c r="I49" i="2"/>
  <c r="K95" i="2"/>
  <c r="K14" i="2" s="1"/>
  <c r="H20" i="4" s="1"/>
  <c r="L120" i="2"/>
  <c r="F148" i="2"/>
  <c r="H247" i="2"/>
  <c r="I278" i="2"/>
  <c r="J34" i="3"/>
  <c r="J32" i="3" s="1"/>
  <c r="J90" i="3"/>
  <c r="H100" i="3"/>
  <c r="H17" i="3" s="1"/>
  <c r="H15" i="3" s="1"/>
  <c r="G118" i="3"/>
  <c r="D218" i="3"/>
  <c r="D215" i="3" s="1"/>
  <c r="D19" i="5"/>
  <c r="F188" i="2"/>
  <c r="L168" i="2"/>
  <c r="K188" i="2"/>
  <c r="F201" i="2"/>
  <c r="K217" i="2"/>
  <c r="K17" i="3"/>
  <c r="K15" i="3" s="1"/>
  <c r="J48" i="3"/>
  <c r="E114" i="3"/>
  <c r="E110" i="3" s="1"/>
  <c r="D117" i="3"/>
  <c r="D114" i="3" s="1"/>
  <c r="J118" i="3"/>
  <c r="I15" i="3"/>
  <c r="G174" i="3"/>
  <c r="G172" i="3" s="1"/>
  <c r="F15" i="5"/>
  <c r="F13" i="5" s="1"/>
  <c r="G17" i="5"/>
  <c r="D25" i="5"/>
  <c r="D23" i="5" s="1"/>
  <c r="D47" i="5"/>
  <c r="D83" i="5"/>
  <c r="M66" i="2"/>
  <c r="L66" i="2"/>
  <c r="M168" i="2"/>
  <c r="M217" i="2"/>
  <c r="I257" i="2"/>
  <c r="I247" i="2" s="1"/>
  <c r="J81" i="3"/>
  <c r="D110" i="3"/>
  <c r="D100" i="3" s="1"/>
  <c r="J174" i="3"/>
  <c r="J172" i="3" s="1"/>
  <c r="J170" i="3" s="1"/>
  <c r="E56" i="5"/>
  <c r="E45" i="5" s="1"/>
  <c r="E15" i="5" s="1"/>
  <c r="E13" i="5" s="1"/>
  <c r="J168" i="2"/>
  <c r="J14" i="2" s="1"/>
  <c r="G20" i="4" s="1"/>
  <c r="G49" i="2"/>
  <c r="G14" i="2" s="1"/>
  <c r="D20" i="4" s="1"/>
  <c r="N95" i="2"/>
  <c r="N14" i="2" s="1"/>
  <c r="I148" i="2"/>
  <c r="F253" i="2"/>
  <c r="F247" i="2" s="1"/>
  <c r="L278" i="2"/>
  <c r="K278" i="2"/>
  <c r="J75" i="3"/>
  <c r="G110" i="3"/>
  <c r="G100" i="3" s="1"/>
  <c r="J126" i="3"/>
  <c r="J208" i="3"/>
  <c r="J215" i="3"/>
  <c r="D41" i="5"/>
  <c r="G61" i="5"/>
  <c r="D58" i="5"/>
  <c r="D79" i="5"/>
  <c r="I188" i="2"/>
  <c r="G34" i="3"/>
  <c r="G32" i="3" s="1"/>
  <c r="G17" i="3" s="1"/>
  <c r="F95" i="2"/>
  <c r="F195" i="2"/>
  <c r="D48" i="3"/>
  <c r="D96" i="3"/>
  <c r="D90" i="3" s="1"/>
  <c r="E100" i="3"/>
  <c r="J106" i="3"/>
  <c r="J100" i="3" s="1"/>
  <c r="D132" i="3"/>
  <c r="L15" i="3"/>
  <c r="D172" i="3"/>
  <c r="D170" i="3" s="1"/>
  <c r="G190" i="3"/>
  <c r="D66" i="5"/>
  <c r="D64" i="5" s="1"/>
  <c r="G77" i="5"/>
  <c r="G75" i="5" s="1"/>
  <c r="F14" i="2" l="1"/>
  <c r="K20" i="4"/>
  <c r="K14" i="4"/>
  <c r="E20" i="4"/>
  <c r="E14" i="4"/>
  <c r="E19" i="4" s="1"/>
  <c r="D17" i="3"/>
  <c r="D15" i="3" s="1"/>
  <c r="L14" i="2"/>
  <c r="I20" i="4" s="1"/>
  <c r="J17" i="3"/>
  <c r="J15" i="3" s="1"/>
  <c r="H14" i="4"/>
  <c r="H19" i="4" s="1"/>
  <c r="G14" i="4"/>
  <c r="I14" i="2"/>
  <c r="J14" i="4"/>
  <c r="D14" i="4"/>
  <c r="G15" i="5"/>
  <c r="G13" i="5" s="1"/>
  <c r="D17" i="5"/>
  <c r="G170" i="3"/>
  <c r="G15" i="3" s="1"/>
  <c r="D18" i="1"/>
  <c r="J70" i="5"/>
  <c r="J64" i="5" s="1"/>
  <c r="J56" i="5" s="1"/>
  <c r="J45" i="5" s="1"/>
  <c r="J15" i="5" s="1"/>
  <c r="J13" i="5" s="1"/>
  <c r="L64" i="5"/>
  <c r="L56" i="5" s="1"/>
  <c r="L45" i="5" s="1"/>
  <c r="L15" i="5" s="1"/>
  <c r="L13" i="5" s="1"/>
  <c r="D77" i="5"/>
  <c r="D75" i="5" s="1"/>
  <c r="D61" i="5"/>
  <c r="D56" i="5"/>
  <c r="D45" i="5" s="1"/>
  <c r="J18" i="1"/>
  <c r="C20" i="4" l="1"/>
  <c r="J19" i="4"/>
  <c r="I14" i="4"/>
  <c r="I19" i="4" s="1"/>
  <c r="F20" i="4"/>
  <c r="F14" i="4"/>
  <c r="F19" i="4" s="1"/>
  <c r="G19" i="4"/>
  <c r="K19" i="4"/>
  <c r="D19" i="4"/>
  <c r="C14" i="4"/>
  <c r="D15" i="5"/>
  <c r="D13" i="5" s="1"/>
  <c r="C19" i="4" l="1"/>
</calcChain>
</file>

<file path=xl/sharedStrings.xml><?xml version="1.0" encoding="utf-8"?>
<sst xmlns="http://schemas.openxmlformats.org/spreadsheetml/2006/main" count="2586" uniqueCount="730">
  <si>
    <t xml:space="preserve">                                                                                                        Հավելված 1                                                                     ՀՀ Արմավիրի մարզի Մեծամոր                                                  համայնքի ավագանու  2024 թվականի                                                հոկտեմբերի 18-ի N164-Ա որոշման</t>
  </si>
  <si>
    <t>Հաշվետվություն</t>
  </si>
  <si>
    <t>(02/01/24 - 30/09/24թ.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</si>
  <si>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</si>
  <si>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</si>
  <si>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</si>
  <si>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</si>
  <si>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</si>
  <si>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</si>
  <si>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</si>
  <si>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</si>
  <si>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</si>
  <si>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</si>
  <si>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</si>
  <si>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</si>
  <si>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</si>
  <si>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</si>
  <si>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</si>
  <si>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</si>
  <si>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</si>
  <si>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</si>
  <si>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</si>
  <si>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</si>
  <si>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</si>
  <si>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</si>
  <si>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</si>
  <si>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</si>
  <si>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</si>
  <si>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</si>
  <si>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</si>
  <si>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</si>
  <si>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</si>
  <si>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</si>
  <si>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</si>
  <si>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</si>
  <si>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</si>
  <si>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</si>
  <si>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</si>
  <si>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</si>
  <si>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</si>
  <si>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</si>
  <si>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</si>
  <si>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</si>
  <si>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</si>
  <si>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</si>
  <si>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</si>
  <si>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</si>
  <si>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</si>
  <si>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</si>
  <si>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</si>
  <si>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</si>
  <si>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</si>
  <si>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</si>
  <si>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</si>
  <si>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</si>
  <si>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</si>
  <si>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</si>
  <si>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</si>
  <si>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</si>
  <si>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</si>
  <si>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</si>
  <si>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</si>
  <si>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</si>
  <si>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</si>
  <si>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</si>
  <si>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</si>
  <si>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</si>
  <si>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</si>
  <si>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</si>
  <si>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</si>
  <si>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</si>
  <si>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</si>
  <si>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</si>
  <si>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</si>
  <si>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</si>
  <si>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</si>
  <si>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</si>
  <si>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</si>
  <si>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</si>
  <si>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</si>
  <si>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</si>
  <si>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</si>
  <si>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</si>
  <si>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</si>
  <si>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</si>
  <si>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</si>
  <si>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</si>
  <si>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</si>
  <si>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</si>
  <si>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</si>
  <si>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</si>
  <si>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</si>
  <si>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</si>
  <si>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</si>
  <si>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</si>
  <si>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</si>
  <si>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</si>
  <si>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</si>
  <si>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</si>
  <si>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</si>
  <si>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</si>
  <si>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</si>
  <si>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</si>
  <si>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</si>
  <si>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</si>
  <si>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</si>
  <si>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</si>
  <si>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</si>
  <si>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</si>
  <si>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</si>
  <si>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</si>
  <si>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</si>
  <si>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</si>
  <si>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</si>
  <si>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</si>
  <si>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</si>
  <si>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</si>
  <si>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</si>
  <si>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</si>
  <si>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</si>
  <si>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</si>
  <si>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</si>
  <si>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</si>
  <si>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</si>
  <si>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</si>
  <si>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</si>
  <si>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</si>
  <si>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</si>
  <si>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</si>
  <si>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</si>
  <si>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</si>
  <si>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</si>
  <si>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</si>
  <si>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</si>
  <si>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</si>
  <si>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</si>
  <si>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</si>
  <si>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</si>
  <si>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</si>
  <si>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</si>
  <si>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</si>
  <si>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</si>
  <si>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</si>
  <si>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</si>
  <si>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</si>
  <si>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</si>
  <si>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</si>
  <si>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</si>
  <si>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</si>
  <si>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</si>
  <si>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 xml:space="preserve">                                                                    Աշխատակազմի  քարտուղար՝                                                                                    Մ․ Հովհաննիսյան</t>
  </si>
  <si>
    <t xml:space="preserve">                                                                      Հավելված 2                                         ՀՀ Արմավիրի մարզի Մեծամոր                      համայնքի ավագանու 2024 թվականի                             հոկտեմբերի 18-ի N164-Ա որոշման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</si>
  <si>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</si>
  <si>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</si>
  <si>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</si>
  <si>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</si>
  <si>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</si>
  <si>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</si>
  <si>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</si>
  <si>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</si>
  <si>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</si>
  <si>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</si>
  <si>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</si>
  <si>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</si>
  <si>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</si>
  <si>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</si>
  <si>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</si>
  <si>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</si>
  <si>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</si>
  <si>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</si>
  <si>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</si>
  <si>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</si>
  <si>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</si>
  <si>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</si>
  <si>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</si>
  <si>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</si>
  <si>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</si>
  <si>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</si>
  <si>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</si>
  <si>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</si>
  <si>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</si>
  <si>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</si>
  <si>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</si>
  <si>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</si>
  <si>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</si>
  <si>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</si>
  <si>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</si>
  <si>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</si>
  <si>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</si>
  <si>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</si>
  <si>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</si>
  <si>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</si>
  <si>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</si>
  <si>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</si>
  <si>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</si>
  <si>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</si>
  <si>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</si>
  <si>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</si>
  <si>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</si>
  <si>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</si>
  <si>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</si>
  <si>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</si>
  <si>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</si>
  <si>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</si>
  <si>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</si>
  <si>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</si>
  <si>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</si>
  <si>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</si>
  <si>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</si>
  <si>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</si>
  <si>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</si>
  <si>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</si>
  <si>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</si>
  <si>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</si>
  <si>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</si>
  <si>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</si>
  <si>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</si>
  <si>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</si>
  <si>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</si>
  <si>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</si>
  <si>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</si>
  <si>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</si>
  <si>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</si>
  <si>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</si>
  <si>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</si>
  <si>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</si>
  <si>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</si>
  <si>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</si>
  <si>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</si>
  <si>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</si>
  <si>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</si>
  <si>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</si>
  <si>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</si>
  <si>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</si>
  <si>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</si>
  <si>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</si>
  <si>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</si>
  <si>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</si>
  <si>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</si>
  <si>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</si>
  <si>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</si>
  <si>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</si>
  <si>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</si>
  <si>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</si>
  <si>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</si>
  <si>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</si>
  <si>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</si>
  <si>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</si>
  <si>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</si>
  <si>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</si>
  <si>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</si>
  <si>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</si>
  <si>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</si>
  <si>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</si>
  <si>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</si>
  <si>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</si>
  <si>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</si>
  <si>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</si>
  <si>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</si>
  <si>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</si>
  <si>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</si>
  <si>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</si>
  <si>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</si>
  <si>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</si>
  <si>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</si>
  <si>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</si>
  <si>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</si>
  <si>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</si>
  <si>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</si>
  <si>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</si>
  <si>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</si>
  <si>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</si>
  <si>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</si>
  <si>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</si>
  <si>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</si>
  <si>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</si>
  <si>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</si>
  <si>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</si>
  <si>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</si>
  <si>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</si>
  <si>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</si>
  <si>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</si>
  <si>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</si>
  <si>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</si>
  <si>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</si>
  <si>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</si>
  <si>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</si>
  <si>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</si>
  <si>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</si>
  <si>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</si>
  <si>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</si>
  <si>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</si>
  <si>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</si>
  <si>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</si>
  <si>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</si>
  <si>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</si>
  <si>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</si>
  <si>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</si>
  <si>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</si>
  <si>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</si>
  <si>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</si>
  <si>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</si>
  <si>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</si>
  <si>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</si>
  <si>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</si>
  <si>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</si>
  <si>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</si>
  <si>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</si>
  <si>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</si>
  <si>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</si>
  <si>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</si>
  <si>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</si>
  <si>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</si>
  <si>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</si>
  <si>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</si>
  <si>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</si>
  <si>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</si>
  <si>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</si>
  <si>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</si>
  <si>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</si>
  <si>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</si>
  <si>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</si>
  <si>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</si>
  <si>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</si>
  <si>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</si>
  <si>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</si>
  <si>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</si>
  <si>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</si>
  <si>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</si>
  <si>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</si>
  <si>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</si>
  <si>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</si>
  <si>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</si>
  <si>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</si>
  <si>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</si>
  <si>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</si>
  <si>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</si>
  <si>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</si>
  <si>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</si>
  <si>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</si>
  <si>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</si>
  <si>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</si>
  <si>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</si>
  <si>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</si>
  <si>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</si>
  <si>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</si>
  <si>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</si>
  <si>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</si>
  <si>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</si>
  <si>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</si>
  <si>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</si>
  <si>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</si>
  <si>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</si>
  <si>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                                               Աշխատակազմի  քարտուղար՝                                                                                    Մ․ Հովհաննիսյան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</si>
  <si>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</si>
  <si>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Հավելված 3                                    ՀՀ Արմավիրի մարզի Մեծամոր                             համայնքի ավագանու 2024 թվականի                     հոկտեմբերի 18-ի N164-Ա որոշման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</si>
  <si>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</si>
  <si>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</si>
  <si>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</si>
  <si>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</si>
  <si>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</si>
  <si>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</si>
  <si>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</si>
  <si>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</si>
  <si>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</si>
  <si>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</si>
  <si>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</si>
  <si>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</si>
  <si>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</si>
  <si>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</si>
  <si>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</si>
  <si>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</si>
  <si>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</si>
  <si>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</si>
  <si>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</si>
  <si>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</si>
  <si>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</si>
  <si>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</si>
  <si>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</si>
  <si>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</si>
  <si>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</si>
  <si>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</si>
  <si>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</si>
  <si>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</si>
  <si>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</si>
  <si>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</si>
  <si>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</si>
  <si>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</si>
  <si>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</si>
  <si>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</si>
  <si>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</si>
  <si>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</si>
  <si>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</si>
  <si>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</si>
  <si>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</si>
  <si>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</si>
  <si>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</si>
  <si>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</si>
  <si>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</si>
  <si>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</si>
  <si>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</si>
  <si>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</si>
  <si>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</si>
  <si>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</si>
  <si>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</si>
  <si>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</si>
  <si>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</si>
  <si>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</si>
  <si>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</si>
  <si>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</si>
  <si>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</si>
  <si>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</si>
  <si>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</si>
  <si>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</si>
  <si>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</si>
  <si>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</si>
  <si>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</si>
  <si>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</si>
  <si>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</si>
  <si>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</si>
  <si>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</si>
  <si>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</si>
  <si>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</si>
  <si>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</si>
  <si>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</si>
  <si>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</si>
  <si>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</si>
  <si>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</si>
  <si>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</si>
  <si>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</si>
  <si>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</si>
  <si>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</si>
  <si>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</si>
  <si>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</si>
  <si>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</si>
  <si>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</si>
  <si>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</si>
  <si>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</si>
  <si>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</si>
  <si>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</si>
  <si>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</si>
  <si>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</si>
  <si>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</si>
  <si>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</si>
  <si>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</si>
  <si>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</si>
  <si>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</si>
  <si>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</si>
  <si>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</si>
  <si>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</si>
  <si>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</si>
  <si>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</si>
  <si>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</si>
  <si>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</si>
  <si>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</si>
  <si>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</si>
  <si>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</si>
  <si>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</si>
  <si>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</si>
  <si>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</si>
  <si>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</si>
  <si>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</si>
  <si>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</si>
  <si>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</si>
  <si>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</si>
  <si>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</si>
  <si>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</si>
  <si>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</si>
  <si>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</si>
  <si>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</si>
  <si>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</si>
  <si>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</si>
  <si>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</si>
  <si>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</si>
  <si>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</si>
  <si>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</si>
  <si>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</si>
  <si>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</si>
  <si>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</si>
  <si>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</si>
  <si>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</si>
  <si>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</si>
  <si>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</si>
  <si>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</si>
  <si>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</si>
  <si>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</si>
  <si>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</si>
  <si>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</si>
  <si>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</si>
  <si>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</si>
  <si>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</si>
  <si>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</si>
  <si>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</si>
  <si>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</si>
  <si>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</si>
  <si>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</si>
  <si>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</si>
  <si>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</si>
  <si>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</si>
  <si>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</si>
  <si>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</si>
  <si>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</si>
  <si>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</si>
  <si>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</si>
  <si>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</si>
  <si>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</si>
  <si>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</si>
  <si>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</si>
  <si>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</si>
  <si>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</si>
  <si>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</si>
  <si>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</si>
  <si>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</si>
  <si>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</si>
  <si>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</si>
  <si>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</si>
  <si>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</si>
  <si>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</si>
  <si>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</si>
  <si>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</si>
  <si>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</si>
  <si>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</si>
  <si>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</si>
  <si>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</si>
  <si>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</si>
  <si>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</si>
  <si>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</si>
  <si>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</si>
  <si>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</si>
  <si>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</si>
  <si>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</si>
  <si>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</si>
  <si>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</si>
  <si>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</si>
  <si>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</si>
  <si>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</si>
  <si>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</si>
  <si>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</si>
  <si>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</si>
  <si>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</si>
  <si>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</si>
  <si>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</si>
  <si>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</si>
  <si>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</si>
  <si>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</si>
  <si>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</si>
  <si>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</si>
  <si>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</si>
  <si>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</si>
  <si>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</si>
  <si>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</si>
  <si>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</si>
  <si>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</si>
  <si>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</si>
  <si>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</si>
  <si>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</si>
  <si>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</si>
  <si>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</si>
  <si>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</si>
  <si>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</si>
  <si>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</si>
  <si>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</si>
  <si>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</si>
  <si>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</si>
  <si>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</si>
  <si>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</si>
  <si>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</si>
  <si>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</si>
  <si>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</si>
  <si>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</si>
  <si>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</si>
  <si>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</si>
  <si>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</si>
  <si>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</si>
  <si>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</si>
  <si>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</si>
  <si>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</si>
  <si>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</si>
  <si>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</si>
  <si>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</si>
  <si>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</si>
  <si>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</si>
  <si>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</si>
  <si>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</si>
  <si>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</si>
  <si>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</si>
  <si>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</si>
  <si>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</si>
  <si>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</si>
  <si>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</si>
  <si>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</si>
  <si>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</si>
  <si>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</si>
  <si>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</si>
  <si>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</si>
  <si>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</si>
  <si>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</si>
  <si>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</si>
  <si>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</si>
  <si>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</si>
  <si>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</si>
  <si>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</si>
  <si>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</si>
  <si>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</si>
  <si>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</si>
  <si>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</si>
  <si>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</si>
  <si>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</si>
  <si>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</si>
  <si>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</si>
  <si>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</si>
  <si>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</si>
  <si>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</si>
  <si>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</si>
  <si>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</si>
  <si>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</si>
  <si>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</si>
  <si>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</si>
  <si>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</si>
  <si>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</si>
  <si>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</si>
  <si>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</si>
  <si>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</si>
  <si>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</si>
  <si>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</si>
  <si>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</si>
  <si>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</si>
  <si>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</si>
  <si>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</si>
  <si>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</si>
  <si>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</si>
  <si>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</si>
  <si>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</si>
  <si>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</si>
  <si>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</si>
  <si>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</si>
  <si>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</si>
  <si>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</si>
  <si>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</si>
  <si>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</si>
  <si>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                                                         Աշխատակազմի  քարտուղար՝                                                                                    Մ․ Հովհաննիսյան</t>
  </si>
  <si>
    <t xml:space="preserve">                                                                          Հավելված 4                                    ՀՀ Արմավիրի մարզի Մեծամոր                           համայնք ավագանու 2024 թվականի                       հոկտեմբերի 18-ի N164-Ա որոշման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</si>
  <si>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</si>
  <si>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</si>
  <si>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</si>
  <si>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</si>
  <si>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</si>
  <si>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</si>
  <si>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</si>
  <si>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</si>
  <si>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                                                       Աշխատակազմի  քարտուղար՝                                                                                    Մ․ Հովհաննիսյան</t>
  </si>
  <si>
    <r>
      <t xml:space="preserve">                                     </t>
    </r>
    <r>
      <rPr>
        <sz val="10"/>
        <rFont val="Arial LatArm"/>
        <family val="2"/>
      </rPr>
      <t>Հավելված 5                               ՀՀ Արմավիրի մարզի Մեծամոր                 համայնքի ավագանու 2024 թվականի     հոկտեմբերի 18-ի N164-Ա որոշման</t>
    </r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</si>
  <si>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</si>
  <si>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</si>
  <si>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</si>
  <si>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</si>
  <si>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</si>
  <si>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</si>
  <si>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</si>
  <si>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</si>
  <si>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</si>
  <si>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</si>
  <si>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</si>
  <si>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</si>
  <si>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</si>
  <si>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</si>
  <si>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</si>
  <si>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</si>
  <si>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</si>
  <si>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</si>
  <si>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</si>
  <si>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</si>
  <si>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</si>
  <si>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</si>
  <si>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</si>
  <si>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</si>
  <si>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</si>
  <si>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</si>
  <si>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</si>
  <si>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</si>
  <si>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</si>
  <si>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</si>
  <si>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</si>
  <si>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</si>
  <si>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</si>
  <si>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</si>
  <si>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</si>
  <si>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</si>
  <si>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</si>
  <si>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</si>
  <si>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</si>
  <si>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</si>
  <si>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</si>
  <si>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</si>
  <si>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</si>
  <si>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</si>
  <si>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</si>
  <si>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</si>
  <si>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</si>
  <si>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</si>
  <si>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</si>
  <si>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</si>
  <si>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</si>
  <si>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</si>
  <si>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</si>
  <si>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</si>
  <si>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</si>
  <si>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</si>
  <si>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</si>
  <si>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</si>
  <si>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</si>
  <si>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</si>
  <si>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</si>
  <si>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</si>
  <si>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</si>
  <si>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</si>
  <si>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</si>
  <si>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</si>
  <si>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</si>
  <si>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</si>
  <si>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</si>
  <si>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</si>
  <si>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</si>
  <si>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</si>
  <si>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</si>
  <si>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</si>
  <si>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</si>
  <si>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</si>
  <si>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</si>
  <si>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Աշխատակազմի  քարտուղար՝                                                                                    Մ․ Հովհաննիսյան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</si>
</sst>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2"/>
      <color indexed="8"/>
      <name val="Calibri"/>
      <family val="2"/>
      <charset val="204"/>
    </font>
    <font>
      <sz val="9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32">
    <xf numFmtId="0" fontId="0" fillId="0" borderId="0" xfId="0"/>
    <xf numFmtId="0" fontId="0" fillId="0" borderId="10" xfId="42" applyFill="1" applyBorder="1"/>
    <xf numFmtId="0" fontId="0" fillId="0" borderId="10" xfId="42" applyFill="1" applyBorder="1" applyAlignment="1">
      <alignment horizontal="right" vertical="top" wrapText="1"/>
    </xf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22" fillId="0" borderId="11" xfId="43" applyFont="1" applyFill="1" applyBorder="1" applyAlignment="1">
      <alignment horizontal="center" vertical="center" wrapText="1"/>
    </xf>
    <xf numFmtId="0" fontId="22" fillId="0" borderId="11" xfId="47" applyFont="1" applyFill="1" applyBorder="1" applyAlignment="1">
      <alignment horizontal="left" vertical="center" wrapText="1"/>
    </xf>
    <xf numFmtId="4" fontId="22" fillId="0" borderId="11" xfId="51" applyNumberFormat="1" applyFont="1" applyFill="1" applyBorder="1" applyAlignment="1">
      <alignment horizontal="right" vertical="center" wrapText="1"/>
    </xf>
    <xf numFmtId="0" fontId="0" fillId="0" borderId="10" xfId="42" applyFill="1" applyBorder="1" applyAlignment="1">
      <alignment wrapText="1"/>
    </xf>
    <xf numFmtId="0" fontId="0" fillId="0" borderId="10" xfId="42" applyFill="1" applyBorder="1" applyAlignment="1">
      <alignment horizontal="right" wrapText="1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top" wrapText="1"/>
    </xf>
    <xf numFmtId="0" fontId="0" fillId="0" borderId="16" xfId="0" applyBorder="1" applyAlignment="1">
      <alignment horizontal="right" vertical="top" wrapText="1"/>
    </xf>
    <xf numFmtId="0" fontId="0" fillId="0" borderId="20" xfId="0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0" fillId="0" borderId="14" xfId="0" applyBorder="1" applyAlignment="1">
      <alignment horizontal="right" vertical="top" wrapText="1"/>
    </xf>
    <xf numFmtId="0" fontId="0" fillId="0" borderId="16" xfId="0" applyBorder="1" applyAlignment="1">
      <alignment horizontal="right" vertical="top" wrapText="1"/>
    </xf>
    <xf numFmtId="0" fontId="0" fillId="0" borderId="17" xfId="0" applyBorder="1" applyAlignment="1">
      <alignment horizontal="right" vertical="top" wrapText="1"/>
    </xf>
    <xf numFmtId="0" fontId="0" fillId="0" borderId="19" xfId="0" applyBorder="1" applyAlignment="1">
      <alignment horizontal="right" vertical="top" wrapText="1"/>
    </xf>
    <xf numFmtId="0" fontId="18" fillId="0" borderId="10" xfId="46" applyFont="1" applyFill="1" applyBorder="1" applyAlignment="1">
      <alignment horizontal="right" vertical="top" wrapText="1"/>
    </xf>
    <xf numFmtId="0" fontId="18" fillId="0" borderId="18" xfId="46" applyFont="1" applyFill="1" applyBorder="1" applyAlignment="1">
      <alignment horizontal="right" vertical="top" wrapText="1"/>
    </xf>
    <xf numFmtId="0" fontId="20" fillId="0" borderId="19" xfId="46" applyFont="1" applyFill="1" applyBorder="1" applyAlignment="1">
      <alignment horizontal="right" vertical="top" wrapText="1"/>
    </xf>
    <xf numFmtId="0" fontId="20" fillId="0" borderId="20" xfId="46" applyFont="1" applyFill="1" applyBorder="1" applyAlignment="1">
      <alignment horizontal="right" vertical="top" wrapText="1"/>
    </xf>
    <xf numFmtId="0" fontId="20" fillId="0" borderId="10" xfId="46" applyFont="1" applyFill="1" applyBorder="1" applyAlignment="1">
      <alignment horizontal="right" vertical="top" wrapText="1"/>
    </xf>
    <xf numFmtId="0" fontId="21" fillId="0" borderId="10" xfId="42" applyFont="1" applyFill="1" applyBorder="1" applyAlignment="1">
      <alignment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 xr:uid="{F51EB749-30A8-4F63-9A56-0990B2334376}"/>
    <cellStyle name="cntr_arm10_Bord_900" xfId="43" xr:uid="{1F70FF7F-A68E-4EC7-90F3-F88C64618FB6}"/>
    <cellStyle name="cntr_arm10_BordGrey_900" xfId="44" xr:uid="{30F89A5A-097D-46C5-A631-34721794C60D}"/>
    <cellStyle name="cntr_arm10bld_900" xfId="45" xr:uid="{E8CA0E03-E34D-4139-B224-8AD1D3AAF000}"/>
    <cellStyle name="cntrBtm_arm10bld_900" xfId="46" xr:uid="{DB942A07-8636-48DD-8667-008D0061D58F}"/>
    <cellStyle name="left_arm10_BordWW_900" xfId="47" xr:uid="{75BC4558-3687-49D7-AF1D-BE22298DDCDB}"/>
    <cellStyle name="left_arm10_GrBordWW_900" xfId="48" xr:uid="{A683E37B-5DE7-4524-8679-A8AE7E4E1CE7}"/>
    <cellStyle name="rgt_arm10_BordGrey_900" xfId="49" xr:uid="{80B8B706-8649-4321-8EB3-F5D3C4E35A54}"/>
    <cellStyle name="rgt_arm14_bld_900" xfId="50" xr:uid="{F0F88CF8-4775-4971-8314-F7555C17CC48}"/>
    <cellStyle name="rgt_arm14_Money_900" xfId="51" xr:uid="{C8B47C1D-F647-49E6-A1D4-FD7299E0C4D5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99A4-46D0-4F63-AEDC-C6B82DDDB908}">
  <dimension ref="A1:L134"/>
  <sheetViews>
    <sheetView tabSelected="1" topLeftCell="A124" zoomScaleSheetLayoutView="100" workbookViewId="0">
      <selection activeCell="B144" sqref="B144"/>
    </sheetView>
  </sheetViews>
  <sheetFormatPr defaultRowHeight="15" customHeight="1" x14ac:dyDescent="0.25"/>
  <cols>
    <col min="1" max="1" width="6" style="1" customWidth="1"/>
    <col min="2" max="2" width="31.7109375" style="1" customWidth="1"/>
    <col min="3" max="3" width="4.7109375" style="1" customWidth="1"/>
    <col min="4" max="4" width="14.7109375" style="1" customWidth="1"/>
    <col min="5" max="5" width="15.42578125" style="1" customWidth="1"/>
    <col min="6" max="6" width="4.85546875" style="1" customWidth="1"/>
    <col min="7" max="7" width="14.7109375" style="1" customWidth="1"/>
    <col min="8" max="8" width="15.28515625" style="1" customWidth="1"/>
    <col min="9" max="10" width="15" style="1" customWidth="1"/>
    <col min="11" max="11" width="15.28515625" style="1" customWidth="1"/>
    <col min="12" max="12" width="13" style="1" customWidth="1"/>
    <col min="13" max="14" width="19" style="1" customWidth="1"/>
    <col min="15" max="16384" width="9.140625" style="1"/>
  </cols>
  <sheetData>
    <row r="1" spans="1:12" ht="15" customHeight="1" x14ac:dyDescent="0.25">
      <c r="I1" s="2" t="s">
        <v>0</v>
      </c>
      <c r="J1" s="2"/>
      <c r="K1" s="2"/>
      <c r="L1" s="2"/>
    </row>
    <row r="2" spans="1:12" ht="15" customHeight="1" x14ac:dyDescent="0.25">
      <c r="I2" s="2"/>
      <c r="J2" s="2"/>
      <c r="K2" s="2"/>
      <c r="L2" s="2"/>
    </row>
    <row r="3" spans="1:12" ht="15" customHeight="1" x14ac:dyDescent="0.25">
      <c r="I3" s="2"/>
      <c r="J3" s="2"/>
      <c r="K3" s="2"/>
      <c r="L3" s="2"/>
    </row>
    <row r="4" spans="1:12" ht="15" customHeight="1" x14ac:dyDescent="0.25">
      <c r="I4" s="2"/>
      <c r="J4" s="2"/>
      <c r="K4" s="2"/>
      <c r="L4" s="2"/>
    </row>
    <row r="5" spans="1:12" ht="15" customHeight="1" x14ac:dyDescent="0.25">
      <c r="I5" s="2"/>
      <c r="J5" s="2"/>
      <c r="K5" s="2"/>
      <c r="L5" s="2"/>
    </row>
    <row r="6" spans="1:12" ht="4.5" customHeight="1" x14ac:dyDescent="0.25">
      <c r="I6" s="2"/>
      <c r="J6" s="2"/>
      <c r="K6" s="2"/>
      <c r="L6" s="2"/>
    </row>
    <row r="7" spans="1:12" ht="12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ht="15" customHeight="1" x14ac:dyDescent="0.25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5" customHeight="1" x14ac:dyDescent="0.2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.5" customHeight="1" x14ac:dyDescent="0.25"/>
    <row r="12" spans="1:12" ht="15" hidden="1" customHeight="1" x14ac:dyDescent="0.25"/>
    <row r="13" spans="1:12" ht="15" hidden="1" customHeight="1" x14ac:dyDescent="0.25"/>
    <row r="14" spans="1:12" ht="15" customHeight="1" x14ac:dyDescent="0.25">
      <c r="A14" s="6"/>
      <c r="B14" s="6"/>
      <c r="C14" s="6"/>
      <c r="D14" s="6"/>
      <c r="E14" s="6"/>
      <c r="F14" s="6" t="s">
        <v>3</v>
      </c>
      <c r="G14" s="6"/>
      <c r="H14" s="6"/>
      <c r="I14" s="6" t="s">
        <v>4</v>
      </c>
      <c r="J14" s="6"/>
      <c r="K14" s="6" t="s">
        <v>5</v>
      </c>
      <c r="L14" s="6"/>
    </row>
    <row r="15" spans="1:12" ht="39.950000000000003" customHeight="1" x14ac:dyDescent="0.25">
      <c r="A15" s="7" t="s">
        <v>6</v>
      </c>
      <c r="B15" s="8"/>
      <c r="C15" s="7" t="s">
        <v>7</v>
      </c>
      <c r="D15" s="7" t="s">
        <v>8</v>
      </c>
      <c r="E15" s="7"/>
      <c r="F15" s="7" t="s">
        <v>9</v>
      </c>
      <c r="G15" s="7" t="s">
        <v>8</v>
      </c>
      <c r="H15" s="7"/>
      <c r="I15" s="7" t="s">
        <v>9</v>
      </c>
      <c r="J15" s="7" t="s">
        <v>8</v>
      </c>
      <c r="K15" s="6"/>
      <c r="L15" s="6" t="s">
        <v>9</v>
      </c>
    </row>
    <row r="16" spans="1:12" ht="20.100000000000001" customHeight="1" x14ac:dyDescent="0.25">
      <c r="A16" s="7" t="s">
        <v>10</v>
      </c>
      <c r="B16" s="7" t="s">
        <v>11</v>
      </c>
      <c r="C16" s="7"/>
      <c r="D16" s="7" t="s">
        <v>12</v>
      </c>
      <c r="E16" s="7" t="s">
        <v>13</v>
      </c>
      <c r="F16" s="7" t="s">
        <v>14</v>
      </c>
      <c r="G16" s="7" t="s">
        <v>15</v>
      </c>
      <c r="H16" s="7" t="s">
        <v>16</v>
      </c>
      <c r="I16" s="7" t="s">
        <v>17</v>
      </c>
      <c r="J16" s="7" t="s">
        <v>18</v>
      </c>
      <c r="K16" s="6" t="s">
        <v>16</v>
      </c>
      <c r="L16" s="6" t="s">
        <v>17</v>
      </c>
    </row>
    <row r="17" spans="1:12" ht="15" customHeight="1" x14ac:dyDescent="0.25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</row>
    <row r="18" spans="1:12" ht="53.25" customHeight="1" x14ac:dyDescent="0.25">
      <c r="A18" s="10">
        <v>1000</v>
      </c>
      <c r="B18" s="11" t="s">
        <v>19</v>
      </c>
      <c r="C18" s="10"/>
      <c r="D18" s="12">
        <f t="shared" ref="D18:L18" si="0">SUM(D19,D55,D74)</f>
        <v>4018346200</v>
      </c>
      <c r="E18" s="12">
        <f t="shared" si="0"/>
        <v>4018346200</v>
      </c>
      <c r="F18" s="12">
        <f t="shared" si="0"/>
        <v>0</v>
      </c>
      <c r="G18" s="12">
        <f t="shared" si="0"/>
        <v>4939972100</v>
      </c>
      <c r="H18" s="12">
        <f t="shared" si="0"/>
        <v>4022668200</v>
      </c>
      <c r="I18" s="12">
        <f t="shared" si="0"/>
        <v>1670764800</v>
      </c>
      <c r="J18" s="12">
        <f t="shared" si="0"/>
        <v>3410137888.4000001</v>
      </c>
      <c r="K18" s="12">
        <f t="shared" si="0"/>
        <v>2908902184.4000001</v>
      </c>
      <c r="L18" s="12">
        <f t="shared" si="0"/>
        <v>801235704</v>
      </c>
    </row>
    <row r="19" spans="1:12" ht="64.5" customHeight="1" x14ac:dyDescent="0.25">
      <c r="A19" s="10">
        <v>1100</v>
      </c>
      <c r="B19" s="11" t="s">
        <v>20</v>
      </c>
      <c r="C19" s="10" t="s">
        <v>21</v>
      </c>
      <c r="D19" s="12">
        <f>SUM(D20,D24,D26,D46,D49)</f>
        <v>768607000</v>
      </c>
      <c r="E19" s="12">
        <f>SUM(E20,E24,E26,E46,E49)</f>
        <v>768607000</v>
      </c>
      <c r="F19" s="12" t="s">
        <v>22</v>
      </c>
      <c r="G19" s="12">
        <f>SUM(G20,G24,G26,G46,G49)</f>
        <v>768607000</v>
      </c>
      <c r="H19" s="12">
        <f>SUM(H20,H24,H26,H46,H49)</f>
        <v>768607000</v>
      </c>
      <c r="I19" s="12" t="s">
        <v>22</v>
      </c>
      <c r="J19" s="12">
        <f>SUM(J20,J24,J26,J46,J49)</f>
        <v>401328515</v>
      </c>
      <c r="K19" s="12">
        <f>SUM(K20,K24,K26,K46,K49)</f>
        <v>401328515</v>
      </c>
      <c r="L19" s="12" t="s">
        <v>22</v>
      </c>
    </row>
    <row r="20" spans="1:12" ht="48" customHeight="1" x14ac:dyDescent="0.25">
      <c r="A20" s="10">
        <v>1110</v>
      </c>
      <c r="B20" s="11" t="s">
        <v>23</v>
      </c>
      <c r="C20" s="10" t="s">
        <v>24</v>
      </c>
      <c r="D20" s="12">
        <f>SUM(D21,D22,D23)</f>
        <v>291500000</v>
      </c>
      <c r="E20" s="12">
        <f>SUM(E21,E22,E23)</f>
        <v>291500000</v>
      </c>
      <c r="F20" s="12" t="s">
        <v>22</v>
      </c>
      <c r="G20" s="12">
        <f>SUM(G21,G22,G23)</f>
        <v>291500000</v>
      </c>
      <c r="H20" s="12">
        <f>SUM(H21,H22,H23)</f>
        <v>291500000</v>
      </c>
      <c r="I20" s="12" t="s">
        <v>22</v>
      </c>
      <c r="J20" s="12">
        <f>SUM(J21,J22,J23)</f>
        <v>109627438</v>
      </c>
      <c r="K20" s="12">
        <f>SUM(K21,K22,K23)</f>
        <v>109627438</v>
      </c>
      <c r="L20" s="12" t="s">
        <v>22</v>
      </c>
    </row>
    <row r="21" spans="1:12" ht="39.950000000000003" customHeight="1" x14ac:dyDescent="0.25">
      <c r="A21" s="10">
        <v>1111</v>
      </c>
      <c r="B21" s="11" t="s">
        <v>25</v>
      </c>
      <c r="C21" s="10"/>
      <c r="D21" s="12">
        <f>SUM(E21,F21)</f>
        <v>6000000</v>
      </c>
      <c r="E21" s="12">
        <v>6000000</v>
      </c>
      <c r="F21" s="12" t="s">
        <v>22</v>
      </c>
      <c r="G21" s="12">
        <f>SUM(H21,I21)</f>
        <v>6000000</v>
      </c>
      <c r="H21" s="12">
        <v>6000000</v>
      </c>
      <c r="I21" s="12" t="s">
        <v>22</v>
      </c>
      <c r="J21" s="12">
        <f>SUM(K21,L21)</f>
        <v>3899813</v>
      </c>
      <c r="K21" s="12">
        <v>3899813</v>
      </c>
      <c r="L21" s="12" t="s">
        <v>22</v>
      </c>
    </row>
    <row r="22" spans="1:12" ht="39.950000000000003" customHeight="1" x14ac:dyDescent="0.25">
      <c r="A22" s="10">
        <v>1112</v>
      </c>
      <c r="B22" s="11" t="s">
        <v>26</v>
      </c>
      <c r="C22" s="10"/>
      <c r="D22" s="12">
        <f>SUM(E22,F22)</f>
        <v>25500000</v>
      </c>
      <c r="E22" s="12">
        <v>25500000</v>
      </c>
      <c r="F22" s="12" t="s">
        <v>22</v>
      </c>
      <c r="G22" s="12">
        <f>SUM(H22,I22)</f>
        <v>25500000</v>
      </c>
      <c r="H22" s="12">
        <v>25500000</v>
      </c>
      <c r="I22" s="12" t="s">
        <v>22</v>
      </c>
      <c r="J22" s="12">
        <f>SUM(K22,L22)</f>
        <v>34295602</v>
      </c>
      <c r="K22" s="12">
        <v>34295602</v>
      </c>
      <c r="L22" s="12" t="s">
        <v>22</v>
      </c>
    </row>
    <row r="23" spans="1:12" ht="39.950000000000003" customHeight="1" x14ac:dyDescent="0.25">
      <c r="A23" s="10">
        <v>1113</v>
      </c>
      <c r="B23" s="11" t="s">
        <v>27</v>
      </c>
      <c r="C23" s="10"/>
      <c r="D23" s="12">
        <f>SUM(E23,F23)</f>
        <v>260000000</v>
      </c>
      <c r="E23" s="12">
        <v>260000000</v>
      </c>
      <c r="F23" s="12" t="s">
        <v>22</v>
      </c>
      <c r="G23" s="12">
        <f>SUM(H23,I23)</f>
        <v>260000000</v>
      </c>
      <c r="H23" s="12">
        <v>260000000</v>
      </c>
      <c r="I23" s="12" t="s">
        <v>22</v>
      </c>
      <c r="J23" s="12">
        <f>SUM(K23,L23)</f>
        <v>71432023</v>
      </c>
      <c r="K23" s="12">
        <v>71432023</v>
      </c>
      <c r="L23" s="12" t="s">
        <v>22</v>
      </c>
    </row>
    <row r="24" spans="1:12" ht="39.950000000000003" customHeight="1" x14ac:dyDescent="0.25">
      <c r="A24" s="10">
        <v>1120</v>
      </c>
      <c r="B24" s="11" t="s">
        <v>28</v>
      </c>
      <c r="C24" s="10" t="s">
        <v>29</v>
      </c>
      <c r="D24" s="12">
        <f>SUM(D25)</f>
        <v>454000000</v>
      </c>
      <c r="E24" s="12">
        <f>SUM(E25)</f>
        <v>454000000</v>
      </c>
      <c r="F24" s="12" t="s">
        <v>22</v>
      </c>
      <c r="G24" s="12">
        <f>SUM(G25)</f>
        <v>454000000</v>
      </c>
      <c r="H24" s="12">
        <f>SUM(H25)</f>
        <v>454000000</v>
      </c>
      <c r="I24" s="12" t="s">
        <v>22</v>
      </c>
      <c r="J24" s="12">
        <f>SUM(J25)</f>
        <v>252531267</v>
      </c>
      <c r="K24" s="12">
        <f>SUM(K25)</f>
        <v>252531267</v>
      </c>
      <c r="L24" s="12" t="s">
        <v>22</v>
      </c>
    </row>
    <row r="25" spans="1:12" ht="39.950000000000003" customHeight="1" x14ac:dyDescent="0.25">
      <c r="A25" s="10">
        <v>1121</v>
      </c>
      <c r="B25" s="11" t="s">
        <v>30</v>
      </c>
      <c r="C25" s="10"/>
      <c r="D25" s="12">
        <f>SUM(E25,F25)</f>
        <v>454000000</v>
      </c>
      <c r="E25" s="12">
        <v>454000000</v>
      </c>
      <c r="F25" s="12" t="s">
        <v>22</v>
      </c>
      <c r="G25" s="12">
        <f>SUM(H25,I25)</f>
        <v>454000000</v>
      </c>
      <c r="H25" s="12">
        <v>454000000</v>
      </c>
      <c r="I25" s="12" t="s">
        <v>22</v>
      </c>
      <c r="J25" s="12">
        <f>SUM(K25,L25)</f>
        <v>252531267</v>
      </c>
      <c r="K25" s="12">
        <v>252531267</v>
      </c>
      <c r="L25" s="12" t="s">
        <v>22</v>
      </c>
    </row>
    <row r="26" spans="1:12" ht="47.25" customHeight="1" x14ac:dyDescent="0.25">
      <c r="A26" s="10">
        <v>1130</v>
      </c>
      <c r="B26" s="11" t="s">
        <v>31</v>
      </c>
      <c r="C26" s="10" t="s">
        <v>32</v>
      </c>
      <c r="D26" s="12">
        <f>SUM(D27:D45)</f>
        <v>23107000</v>
      </c>
      <c r="E26" s="12">
        <f>SUM(E27:E45)</f>
        <v>23107000</v>
      </c>
      <c r="F26" s="12" t="s">
        <v>22</v>
      </c>
      <c r="G26" s="12">
        <f>SUM(G27:G45)</f>
        <v>23107000</v>
      </c>
      <c r="H26" s="12">
        <f>SUM(H27:H45)</f>
        <v>23107000</v>
      </c>
      <c r="I26" s="12" t="s">
        <v>22</v>
      </c>
      <c r="J26" s="12">
        <f>SUM(J27:J45)</f>
        <v>39169810</v>
      </c>
      <c r="K26" s="12">
        <f>SUM(K27:K45)</f>
        <v>39169810</v>
      </c>
      <c r="L26" s="12" t="s">
        <v>22</v>
      </c>
    </row>
    <row r="27" spans="1:12" ht="37.5" customHeight="1" x14ac:dyDescent="0.25">
      <c r="A27" s="10">
        <v>11301</v>
      </c>
      <c r="B27" s="11" t="s">
        <v>33</v>
      </c>
      <c r="C27" s="10"/>
      <c r="D27" s="12">
        <f t="shared" ref="D27:D45" si="1">SUM(E27,F27)</f>
        <v>4000000</v>
      </c>
      <c r="E27" s="12">
        <v>4000000</v>
      </c>
      <c r="F27" s="12" t="s">
        <v>22</v>
      </c>
      <c r="G27" s="12">
        <f t="shared" ref="G27:G45" si="2">SUM(H27,I27)</f>
        <v>4000000</v>
      </c>
      <c r="H27" s="12">
        <v>4000000</v>
      </c>
      <c r="I27" s="12" t="s">
        <v>22</v>
      </c>
      <c r="J27" s="12">
        <f t="shared" ref="J27:J45" si="3">SUM(K27,L27)</f>
        <v>22138800</v>
      </c>
      <c r="K27" s="12">
        <v>22138800</v>
      </c>
      <c r="L27" s="12" t="s">
        <v>22</v>
      </c>
    </row>
    <row r="28" spans="1:12" ht="39.75" hidden="1" customHeight="1" x14ac:dyDescent="0.25">
      <c r="A28" s="10">
        <v>11302</v>
      </c>
      <c r="B28" s="11" t="s">
        <v>34</v>
      </c>
      <c r="C28" s="10"/>
      <c r="D28" s="12">
        <f t="shared" si="1"/>
        <v>0</v>
      </c>
      <c r="E28" s="12">
        <v>0</v>
      </c>
      <c r="F28" s="12" t="s">
        <v>22</v>
      </c>
      <c r="G28" s="12">
        <f t="shared" si="2"/>
        <v>0</v>
      </c>
      <c r="H28" s="12">
        <v>0</v>
      </c>
      <c r="I28" s="12" t="s">
        <v>22</v>
      </c>
      <c r="J28" s="12">
        <f t="shared" si="3"/>
        <v>0</v>
      </c>
      <c r="K28" s="12">
        <v>0</v>
      </c>
      <c r="L28" s="12" t="s">
        <v>22</v>
      </c>
    </row>
    <row r="29" spans="1:12" ht="39.75" hidden="1" customHeight="1" x14ac:dyDescent="0.25">
      <c r="A29" s="10">
        <v>11303</v>
      </c>
      <c r="B29" s="11" t="s">
        <v>35</v>
      </c>
      <c r="C29" s="10"/>
      <c r="D29" s="12">
        <f t="shared" si="1"/>
        <v>0</v>
      </c>
      <c r="E29" s="12">
        <v>0</v>
      </c>
      <c r="F29" s="12" t="s">
        <v>22</v>
      </c>
      <c r="G29" s="12">
        <f t="shared" si="2"/>
        <v>0</v>
      </c>
      <c r="H29" s="12">
        <v>0</v>
      </c>
      <c r="I29" s="12" t="s">
        <v>22</v>
      </c>
      <c r="J29" s="12">
        <f t="shared" si="3"/>
        <v>0</v>
      </c>
      <c r="K29" s="12">
        <v>0</v>
      </c>
      <c r="L29" s="12" t="s">
        <v>22</v>
      </c>
    </row>
    <row r="30" spans="1:12" ht="39.950000000000003" customHeight="1" x14ac:dyDescent="0.25">
      <c r="A30" s="10">
        <v>11304</v>
      </c>
      <c r="B30" s="11" t="s">
        <v>36</v>
      </c>
      <c r="C30" s="10"/>
      <c r="D30" s="12">
        <f t="shared" si="1"/>
        <v>5060000</v>
      </c>
      <c r="E30" s="12">
        <v>5060000</v>
      </c>
      <c r="F30" s="12" t="s">
        <v>22</v>
      </c>
      <c r="G30" s="12">
        <f t="shared" si="2"/>
        <v>5060000</v>
      </c>
      <c r="H30" s="12">
        <v>5060000</v>
      </c>
      <c r="I30" s="12" t="s">
        <v>22</v>
      </c>
      <c r="J30" s="12">
        <f t="shared" si="3"/>
        <v>4608300</v>
      </c>
      <c r="K30" s="12">
        <v>4608300</v>
      </c>
      <c r="L30" s="12" t="s">
        <v>22</v>
      </c>
    </row>
    <row r="31" spans="1:12" ht="39.950000000000003" customHeight="1" x14ac:dyDescent="0.25">
      <c r="A31" s="10">
        <v>11305</v>
      </c>
      <c r="B31" s="11" t="s">
        <v>37</v>
      </c>
      <c r="C31" s="10"/>
      <c r="D31" s="12">
        <f t="shared" si="1"/>
        <v>800000</v>
      </c>
      <c r="E31" s="12">
        <v>800000</v>
      </c>
      <c r="F31" s="12" t="s">
        <v>22</v>
      </c>
      <c r="G31" s="12">
        <f t="shared" si="2"/>
        <v>800000</v>
      </c>
      <c r="H31" s="12">
        <v>800000</v>
      </c>
      <c r="I31" s="12" t="s">
        <v>22</v>
      </c>
      <c r="J31" s="12">
        <f t="shared" si="3"/>
        <v>603000</v>
      </c>
      <c r="K31" s="12">
        <v>603000</v>
      </c>
      <c r="L31" s="12" t="s">
        <v>22</v>
      </c>
    </row>
    <row r="32" spans="1:12" ht="39.950000000000003" customHeight="1" x14ac:dyDescent="0.25">
      <c r="A32" s="10">
        <v>11306</v>
      </c>
      <c r="B32" s="11" t="s">
        <v>38</v>
      </c>
      <c r="C32" s="10"/>
      <c r="D32" s="12">
        <f t="shared" si="1"/>
        <v>0</v>
      </c>
      <c r="E32" s="12">
        <v>0</v>
      </c>
      <c r="F32" s="12" t="s">
        <v>22</v>
      </c>
      <c r="G32" s="12">
        <f t="shared" si="2"/>
        <v>0</v>
      </c>
      <c r="H32" s="12">
        <v>0</v>
      </c>
      <c r="I32" s="12" t="s">
        <v>22</v>
      </c>
      <c r="J32" s="12">
        <f t="shared" si="3"/>
        <v>0</v>
      </c>
      <c r="K32" s="12">
        <v>0</v>
      </c>
      <c r="L32" s="12" t="s">
        <v>22</v>
      </c>
    </row>
    <row r="33" spans="1:12" ht="39.950000000000003" customHeight="1" x14ac:dyDescent="0.25">
      <c r="A33" s="10">
        <v>11307</v>
      </c>
      <c r="B33" s="11" t="s">
        <v>39</v>
      </c>
      <c r="C33" s="10"/>
      <c r="D33" s="12">
        <f t="shared" si="1"/>
        <v>9725000</v>
      </c>
      <c r="E33" s="12">
        <v>9725000</v>
      </c>
      <c r="F33" s="12" t="s">
        <v>22</v>
      </c>
      <c r="G33" s="12">
        <f t="shared" si="2"/>
        <v>9725000</v>
      </c>
      <c r="H33" s="12">
        <v>9725000</v>
      </c>
      <c r="I33" s="12" t="s">
        <v>22</v>
      </c>
      <c r="J33" s="12">
        <f t="shared" si="3"/>
        <v>6922400</v>
      </c>
      <c r="K33" s="12">
        <v>6922400</v>
      </c>
      <c r="L33" s="12" t="s">
        <v>22</v>
      </c>
    </row>
    <row r="34" spans="1:12" ht="39.950000000000003" customHeight="1" x14ac:dyDescent="0.25">
      <c r="A34" s="10">
        <v>11308</v>
      </c>
      <c r="B34" s="11" t="s">
        <v>40</v>
      </c>
      <c r="C34" s="10"/>
      <c r="D34" s="12">
        <f t="shared" si="1"/>
        <v>500000</v>
      </c>
      <c r="E34" s="12">
        <v>500000</v>
      </c>
      <c r="F34" s="12" t="s">
        <v>22</v>
      </c>
      <c r="G34" s="12">
        <f t="shared" si="2"/>
        <v>500000</v>
      </c>
      <c r="H34" s="12">
        <v>500000</v>
      </c>
      <c r="I34" s="12" t="s">
        <v>22</v>
      </c>
      <c r="J34" s="12">
        <f t="shared" si="3"/>
        <v>1125600</v>
      </c>
      <c r="K34" s="12">
        <v>1125600</v>
      </c>
      <c r="L34" s="12" t="s">
        <v>22</v>
      </c>
    </row>
    <row r="35" spans="1:12" ht="39.950000000000003" customHeight="1" x14ac:dyDescent="0.25">
      <c r="A35" s="10">
        <v>11309</v>
      </c>
      <c r="B35" s="11" t="s">
        <v>41</v>
      </c>
      <c r="C35" s="10"/>
      <c r="D35" s="12">
        <f t="shared" si="1"/>
        <v>150000</v>
      </c>
      <c r="E35" s="12">
        <v>150000</v>
      </c>
      <c r="F35" s="12" t="s">
        <v>22</v>
      </c>
      <c r="G35" s="12">
        <f t="shared" si="2"/>
        <v>150000</v>
      </c>
      <c r="H35" s="12">
        <v>150000</v>
      </c>
      <c r="I35" s="12" t="s">
        <v>22</v>
      </c>
      <c r="J35" s="12">
        <f t="shared" si="3"/>
        <v>501000</v>
      </c>
      <c r="K35" s="12">
        <v>501000</v>
      </c>
      <c r="L35" s="12" t="s">
        <v>22</v>
      </c>
    </row>
    <row r="36" spans="1:12" ht="37.5" customHeight="1" x14ac:dyDescent="0.25">
      <c r="A36" s="10">
        <v>11310</v>
      </c>
      <c r="B36" s="11" t="s">
        <v>42</v>
      </c>
      <c r="C36" s="10"/>
      <c r="D36" s="12">
        <f t="shared" si="1"/>
        <v>517000</v>
      </c>
      <c r="E36" s="12">
        <v>517000</v>
      </c>
      <c r="F36" s="12" t="s">
        <v>22</v>
      </c>
      <c r="G36" s="12">
        <f t="shared" si="2"/>
        <v>517000</v>
      </c>
      <c r="H36" s="12">
        <v>517000</v>
      </c>
      <c r="I36" s="12" t="s">
        <v>22</v>
      </c>
      <c r="J36" s="12">
        <f t="shared" si="3"/>
        <v>372400</v>
      </c>
      <c r="K36" s="12">
        <v>372400</v>
      </c>
      <c r="L36" s="12" t="s">
        <v>22</v>
      </c>
    </row>
    <row r="37" spans="1:12" ht="39.75" hidden="1" customHeight="1" x14ac:dyDescent="0.25">
      <c r="A37" s="10">
        <v>11311</v>
      </c>
      <c r="B37" s="11" t="s">
        <v>43</v>
      </c>
      <c r="C37" s="10"/>
      <c r="D37" s="12">
        <f t="shared" si="1"/>
        <v>0</v>
      </c>
      <c r="E37" s="12">
        <v>0</v>
      </c>
      <c r="F37" s="12" t="s">
        <v>22</v>
      </c>
      <c r="G37" s="12">
        <f t="shared" si="2"/>
        <v>0</v>
      </c>
      <c r="H37" s="12">
        <v>0</v>
      </c>
      <c r="I37" s="12" t="s">
        <v>22</v>
      </c>
      <c r="J37" s="12">
        <f t="shared" si="3"/>
        <v>0</v>
      </c>
      <c r="K37" s="12">
        <v>0</v>
      </c>
      <c r="L37" s="12" t="s">
        <v>22</v>
      </c>
    </row>
    <row r="38" spans="1:12" ht="39.950000000000003" customHeight="1" x14ac:dyDescent="0.25">
      <c r="A38" s="10">
        <v>11312</v>
      </c>
      <c r="B38" s="11" t="s">
        <v>44</v>
      </c>
      <c r="C38" s="10"/>
      <c r="D38" s="12">
        <f t="shared" si="1"/>
        <v>1655000</v>
      </c>
      <c r="E38" s="12">
        <v>1655000</v>
      </c>
      <c r="F38" s="12" t="s">
        <v>22</v>
      </c>
      <c r="G38" s="12">
        <f t="shared" si="2"/>
        <v>1655000</v>
      </c>
      <c r="H38" s="12">
        <v>1655000</v>
      </c>
      <c r="I38" s="12" t="s">
        <v>22</v>
      </c>
      <c r="J38" s="12">
        <f t="shared" si="3"/>
        <v>2138310</v>
      </c>
      <c r="K38" s="12">
        <v>2138310</v>
      </c>
      <c r="L38" s="12" t="s">
        <v>22</v>
      </c>
    </row>
    <row r="39" spans="1:12" ht="37.5" customHeight="1" x14ac:dyDescent="0.25">
      <c r="A39" s="10">
        <v>11313</v>
      </c>
      <c r="B39" s="11" t="s">
        <v>45</v>
      </c>
      <c r="C39" s="10"/>
      <c r="D39" s="12">
        <f t="shared" si="1"/>
        <v>200000</v>
      </c>
      <c r="E39" s="12">
        <v>200000</v>
      </c>
      <c r="F39" s="12" t="s">
        <v>22</v>
      </c>
      <c r="G39" s="12">
        <f t="shared" si="2"/>
        <v>200000</v>
      </c>
      <c r="H39" s="12">
        <v>200000</v>
      </c>
      <c r="I39" s="12" t="s">
        <v>22</v>
      </c>
      <c r="J39" s="12">
        <f t="shared" si="3"/>
        <v>400000</v>
      </c>
      <c r="K39" s="12">
        <v>400000</v>
      </c>
      <c r="L39" s="12" t="s">
        <v>22</v>
      </c>
    </row>
    <row r="40" spans="1:12" ht="2.25" hidden="1" customHeight="1" x14ac:dyDescent="0.25">
      <c r="A40" s="10">
        <v>11314</v>
      </c>
      <c r="B40" s="11" t="s">
        <v>46</v>
      </c>
      <c r="C40" s="10"/>
      <c r="D40" s="12">
        <f t="shared" si="1"/>
        <v>0</v>
      </c>
      <c r="E40" s="12">
        <v>0</v>
      </c>
      <c r="F40" s="12" t="s">
        <v>22</v>
      </c>
      <c r="G40" s="12">
        <f t="shared" si="2"/>
        <v>0</v>
      </c>
      <c r="H40" s="12">
        <v>0</v>
      </c>
      <c r="I40" s="12" t="s">
        <v>22</v>
      </c>
      <c r="J40" s="12">
        <f t="shared" si="3"/>
        <v>0</v>
      </c>
      <c r="K40" s="12">
        <v>0</v>
      </c>
      <c r="L40" s="12" t="s">
        <v>22</v>
      </c>
    </row>
    <row r="41" spans="1:12" ht="36.75" customHeight="1" x14ac:dyDescent="0.25">
      <c r="A41" s="10">
        <v>11315</v>
      </c>
      <c r="B41" s="11" t="s">
        <v>47</v>
      </c>
      <c r="C41" s="10"/>
      <c r="D41" s="12">
        <f t="shared" si="1"/>
        <v>500000</v>
      </c>
      <c r="E41" s="12">
        <v>500000</v>
      </c>
      <c r="F41" s="12" t="s">
        <v>22</v>
      </c>
      <c r="G41" s="12">
        <f t="shared" si="2"/>
        <v>500000</v>
      </c>
      <c r="H41" s="12">
        <v>500000</v>
      </c>
      <c r="I41" s="12" t="s">
        <v>22</v>
      </c>
      <c r="J41" s="12">
        <f t="shared" si="3"/>
        <v>360000</v>
      </c>
      <c r="K41" s="12">
        <v>360000</v>
      </c>
      <c r="L41" s="12" t="s">
        <v>22</v>
      </c>
    </row>
    <row r="42" spans="1:12" ht="39.75" hidden="1" customHeight="1" x14ac:dyDescent="0.25">
      <c r="A42" s="10">
        <v>11316</v>
      </c>
      <c r="B42" s="11" t="s">
        <v>48</v>
      </c>
      <c r="C42" s="10"/>
      <c r="D42" s="12">
        <f t="shared" si="1"/>
        <v>0</v>
      </c>
      <c r="E42" s="12">
        <v>0</v>
      </c>
      <c r="F42" s="12" t="s">
        <v>22</v>
      </c>
      <c r="G42" s="12">
        <f t="shared" si="2"/>
        <v>0</v>
      </c>
      <c r="H42" s="12">
        <v>0</v>
      </c>
      <c r="I42" s="12" t="s">
        <v>22</v>
      </c>
      <c r="J42" s="12">
        <f t="shared" si="3"/>
        <v>0</v>
      </c>
      <c r="K42" s="12">
        <v>0</v>
      </c>
      <c r="L42" s="12" t="s">
        <v>22</v>
      </c>
    </row>
    <row r="43" spans="1:12" ht="39.75" hidden="1" customHeight="1" x14ac:dyDescent="0.25">
      <c r="A43" s="10">
        <v>11317</v>
      </c>
      <c r="B43" s="11" t="s">
        <v>49</v>
      </c>
      <c r="C43" s="10"/>
      <c r="D43" s="12">
        <f t="shared" si="1"/>
        <v>0</v>
      </c>
      <c r="E43" s="12">
        <v>0</v>
      </c>
      <c r="F43" s="12" t="s">
        <v>22</v>
      </c>
      <c r="G43" s="12">
        <f t="shared" si="2"/>
        <v>0</v>
      </c>
      <c r="H43" s="12">
        <v>0</v>
      </c>
      <c r="I43" s="12" t="s">
        <v>22</v>
      </c>
      <c r="J43" s="12">
        <f t="shared" si="3"/>
        <v>0</v>
      </c>
      <c r="K43" s="12">
        <v>0</v>
      </c>
      <c r="L43" s="12" t="s">
        <v>22</v>
      </c>
    </row>
    <row r="44" spans="1:12" ht="39.75" hidden="1" customHeight="1" x14ac:dyDescent="0.25">
      <c r="A44" s="10">
        <v>11318</v>
      </c>
      <c r="B44" s="11" t="s">
        <v>50</v>
      </c>
      <c r="C44" s="10"/>
      <c r="D44" s="12">
        <f t="shared" si="1"/>
        <v>0</v>
      </c>
      <c r="E44" s="12">
        <v>0</v>
      </c>
      <c r="F44" s="12" t="s">
        <v>22</v>
      </c>
      <c r="G44" s="12">
        <f t="shared" si="2"/>
        <v>0</v>
      </c>
      <c r="H44" s="12">
        <v>0</v>
      </c>
      <c r="I44" s="12" t="s">
        <v>22</v>
      </c>
      <c r="J44" s="12">
        <f t="shared" si="3"/>
        <v>0</v>
      </c>
      <c r="K44" s="12">
        <v>0</v>
      </c>
      <c r="L44" s="12" t="s">
        <v>22</v>
      </c>
    </row>
    <row r="45" spans="1:12" ht="39.75" hidden="1" customHeight="1" x14ac:dyDescent="0.25">
      <c r="A45" s="10">
        <v>11319</v>
      </c>
      <c r="B45" s="11" t="s">
        <v>51</v>
      </c>
      <c r="C45" s="10"/>
      <c r="D45" s="12">
        <f t="shared" si="1"/>
        <v>0</v>
      </c>
      <c r="E45" s="12">
        <v>0</v>
      </c>
      <c r="F45" s="12" t="s">
        <v>22</v>
      </c>
      <c r="G45" s="12">
        <f t="shared" si="2"/>
        <v>0</v>
      </c>
      <c r="H45" s="12">
        <v>0</v>
      </c>
      <c r="I45" s="12" t="s">
        <v>22</v>
      </c>
      <c r="J45" s="12">
        <f t="shared" si="3"/>
        <v>0</v>
      </c>
      <c r="K45" s="12">
        <v>0</v>
      </c>
      <c r="L45" s="12" t="s">
        <v>22</v>
      </c>
    </row>
    <row r="46" spans="1:12" ht="39.75" hidden="1" customHeight="1" x14ac:dyDescent="0.25">
      <c r="A46" s="10">
        <v>1140</v>
      </c>
      <c r="B46" s="11" t="s">
        <v>52</v>
      </c>
      <c r="C46" s="10" t="s">
        <v>53</v>
      </c>
      <c r="D46" s="12">
        <f>SUM(D47,D48)</f>
        <v>0</v>
      </c>
      <c r="E46" s="12">
        <f>SUM(E47,E48)</f>
        <v>0</v>
      </c>
      <c r="F46" s="12" t="s">
        <v>22</v>
      </c>
      <c r="G46" s="12">
        <f>SUM(G47,G48)</f>
        <v>0</v>
      </c>
      <c r="H46" s="12">
        <f>SUM(H47,H48)</f>
        <v>0</v>
      </c>
      <c r="I46" s="12" t="s">
        <v>22</v>
      </c>
      <c r="J46" s="12">
        <f>SUM(J47,J48)</f>
        <v>0</v>
      </c>
      <c r="K46" s="12">
        <f>SUM(K47,K48)</f>
        <v>0</v>
      </c>
      <c r="L46" s="12" t="s">
        <v>22</v>
      </c>
    </row>
    <row r="47" spans="1:12" ht="39.75" hidden="1" customHeight="1" x14ac:dyDescent="0.25">
      <c r="A47" s="10">
        <v>1141</v>
      </c>
      <c r="B47" s="11" t="s">
        <v>54</v>
      </c>
      <c r="C47" s="10"/>
      <c r="D47" s="12">
        <f>SUM(E47,F47)</f>
        <v>0</v>
      </c>
      <c r="E47" s="12">
        <v>0</v>
      </c>
      <c r="F47" s="12" t="s">
        <v>22</v>
      </c>
      <c r="G47" s="12">
        <f>SUM(H47,I47)</f>
        <v>0</v>
      </c>
      <c r="H47" s="12">
        <v>0</v>
      </c>
      <c r="I47" s="12" t="s">
        <v>22</v>
      </c>
      <c r="J47" s="12">
        <f>SUM(K47,L47)</f>
        <v>0</v>
      </c>
      <c r="K47" s="12">
        <v>0</v>
      </c>
      <c r="L47" s="12" t="s">
        <v>22</v>
      </c>
    </row>
    <row r="48" spans="1:12" ht="39.75" hidden="1" customHeight="1" x14ac:dyDescent="0.25">
      <c r="A48" s="10">
        <v>1142</v>
      </c>
      <c r="B48" s="11" t="s">
        <v>55</v>
      </c>
      <c r="C48" s="10"/>
      <c r="D48" s="12">
        <f>SUM(E48,F48)</f>
        <v>0</v>
      </c>
      <c r="E48" s="12">
        <v>0</v>
      </c>
      <c r="F48" s="12" t="s">
        <v>22</v>
      </c>
      <c r="G48" s="12">
        <f>SUM(H48,I48)</f>
        <v>0</v>
      </c>
      <c r="H48" s="12">
        <v>0</v>
      </c>
      <c r="I48" s="12" t="s">
        <v>22</v>
      </c>
      <c r="J48" s="12">
        <f>SUM(K48,L48)</f>
        <v>0</v>
      </c>
      <c r="K48" s="12">
        <v>0</v>
      </c>
      <c r="L48" s="12" t="s">
        <v>22</v>
      </c>
    </row>
    <row r="49" spans="1:12" ht="38.25" hidden="1" customHeight="1" x14ac:dyDescent="0.25">
      <c r="A49" s="10">
        <v>1150</v>
      </c>
      <c r="B49" s="11" t="s">
        <v>56</v>
      </c>
      <c r="C49" s="10" t="s">
        <v>57</v>
      </c>
      <c r="D49" s="12">
        <f>SUM(D50,D54)</f>
        <v>0</v>
      </c>
      <c r="E49" s="12">
        <f>SUM(E50,E54)</f>
        <v>0</v>
      </c>
      <c r="F49" s="12" t="s">
        <v>22</v>
      </c>
      <c r="G49" s="12">
        <f>SUM(G50,G54)</f>
        <v>0</v>
      </c>
      <c r="H49" s="12">
        <f>SUM(H50,H54)</f>
        <v>0</v>
      </c>
      <c r="I49" s="12" t="s">
        <v>22</v>
      </c>
      <c r="J49" s="12">
        <f>SUM(J50,J54)</f>
        <v>0</v>
      </c>
      <c r="K49" s="12">
        <f>SUM(K50,K54)</f>
        <v>0</v>
      </c>
      <c r="L49" s="12" t="s">
        <v>22</v>
      </c>
    </row>
    <row r="50" spans="1:12" ht="39.75" hidden="1" customHeight="1" x14ac:dyDescent="0.25">
      <c r="A50" s="10">
        <v>1151</v>
      </c>
      <c r="B50" s="11" t="s">
        <v>58</v>
      </c>
      <c r="C50" s="10"/>
      <c r="D50" s="12">
        <f>SUM(D51:D53)</f>
        <v>0</v>
      </c>
      <c r="E50" s="12">
        <f>SUM(E51:E53)</f>
        <v>0</v>
      </c>
      <c r="F50" s="12" t="s">
        <v>22</v>
      </c>
      <c r="G50" s="12">
        <f>SUM(G51:G53)</f>
        <v>0</v>
      </c>
      <c r="H50" s="12">
        <f>SUM(H51:H53)</f>
        <v>0</v>
      </c>
      <c r="I50" s="12" t="s">
        <v>22</v>
      </c>
      <c r="J50" s="12">
        <f>SUM(J51:J53)</f>
        <v>0</v>
      </c>
      <c r="K50" s="12">
        <f>SUM(K51:K53)</f>
        <v>0</v>
      </c>
      <c r="L50" s="12" t="s">
        <v>22</v>
      </c>
    </row>
    <row r="51" spans="1:12" ht="39.75" hidden="1" customHeight="1" x14ac:dyDescent="0.25">
      <c r="A51" s="10">
        <v>1152</v>
      </c>
      <c r="B51" s="11" t="s">
        <v>59</v>
      </c>
      <c r="C51" s="10"/>
      <c r="D51" s="12">
        <f>SUM(E51,F51)</f>
        <v>0</v>
      </c>
      <c r="E51" s="12">
        <v>0</v>
      </c>
      <c r="F51" s="12" t="s">
        <v>22</v>
      </c>
      <c r="G51" s="12">
        <f>SUM(H51,I51)</f>
        <v>0</v>
      </c>
      <c r="H51" s="12">
        <v>0</v>
      </c>
      <c r="I51" s="12" t="s">
        <v>22</v>
      </c>
      <c r="J51" s="12">
        <f>SUM(K51,L51)</f>
        <v>0</v>
      </c>
      <c r="K51" s="12">
        <v>0</v>
      </c>
      <c r="L51" s="12" t="s">
        <v>22</v>
      </c>
    </row>
    <row r="52" spans="1:12" ht="39.75" hidden="1" customHeight="1" x14ac:dyDescent="0.25">
      <c r="A52" s="10">
        <v>1153</v>
      </c>
      <c r="B52" s="11" t="s">
        <v>60</v>
      </c>
      <c r="C52" s="10"/>
      <c r="D52" s="12">
        <f>SUM(E52,F52)</f>
        <v>0</v>
      </c>
      <c r="E52" s="12">
        <v>0</v>
      </c>
      <c r="F52" s="12" t="s">
        <v>22</v>
      </c>
      <c r="G52" s="12">
        <f>SUM(H52,I52)</f>
        <v>0</v>
      </c>
      <c r="H52" s="12">
        <v>0</v>
      </c>
      <c r="I52" s="12" t="s">
        <v>22</v>
      </c>
      <c r="J52" s="12">
        <f>SUM(K52,L52)</f>
        <v>0</v>
      </c>
      <c r="K52" s="12">
        <v>0</v>
      </c>
      <c r="L52" s="12" t="s">
        <v>22</v>
      </c>
    </row>
    <row r="53" spans="1:12" ht="39.75" hidden="1" customHeight="1" x14ac:dyDescent="0.25">
      <c r="A53" s="10">
        <v>1154</v>
      </c>
      <c r="B53" s="11" t="s">
        <v>61</v>
      </c>
      <c r="C53" s="10"/>
      <c r="D53" s="12">
        <f>SUM(E53,F53)</f>
        <v>0</v>
      </c>
      <c r="E53" s="12">
        <v>0</v>
      </c>
      <c r="F53" s="12" t="s">
        <v>22</v>
      </c>
      <c r="G53" s="12">
        <f>SUM(H53,I53)</f>
        <v>0</v>
      </c>
      <c r="H53" s="12">
        <v>0</v>
      </c>
      <c r="I53" s="12" t="s">
        <v>22</v>
      </c>
      <c r="J53" s="12">
        <f>SUM(K53,L53)</f>
        <v>0</v>
      </c>
      <c r="K53" s="12">
        <v>0</v>
      </c>
      <c r="L53" s="12" t="s">
        <v>22</v>
      </c>
    </row>
    <row r="54" spans="1:12" ht="0.75" hidden="1" customHeight="1" x14ac:dyDescent="0.25">
      <c r="A54" s="10">
        <v>1155</v>
      </c>
      <c r="B54" s="11" t="s">
        <v>62</v>
      </c>
      <c r="C54" s="10"/>
      <c r="D54" s="12">
        <f>SUM(E54,F54)</f>
        <v>0</v>
      </c>
      <c r="E54" s="12">
        <v>0</v>
      </c>
      <c r="F54" s="12" t="s">
        <v>22</v>
      </c>
      <c r="G54" s="12">
        <f>SUM(H54,I54)</f>
        <v>0</v>
      </c>
      <c r="H54" s="12">
        <v>0</v>
      </c>
      <c r="I54" s="12" t="s">
        <v>22</v>
      </c>
      <c r="J54" s="12">
        <f>SUM(K54,L54)</f>
        <v>0</v>
      </c>
      <c r="K54" s="12">
        <v>0</v>
      </c>
      <c r="L54" s="12" t="s">
        <v>22</v>
      </c>
    </row>
    <row r="55" spans="1:12" ht="35.25" customHeight="1" x14ac:dyDescent="0.25">
      <c r="A55" s="10">
        <v>1200</v>
      </c>
      <c r="B55" s="11" t="s">
        <v>63</v>
      </c>
      <c r="C55" s="10" t="s">
        <v>64</v>
      </c>
      <c r="D55" s="12">
        <f t="shared" ref="D55:L55" si="4">SUM(D56,D58,D60,D62,D64,D71)</f>
        <v>3040239200</v>
      </c>
      <c r="E55" s="12">
        <f t="shared" si="4"/>
        <v>3040239200</v>
      </c>
      <c r="F55" s="12">
        <f t="shared" si="4"/>
        <v>0</v>
      </c>
      <c r="G55" s="12">
        <f t="shared" si="4"/>
        <v>3961247200</v>
      </c>
      <c r="H55" s="12">
        <f t="shared" si="4"/>
        <v>3043943300</v>
      </c>
      <c r="I55" s="12">
        <f t="shared" si="4"/>
        <v>917303900</v>
      </c>
      <c r="J55" s="12">
        <f t="shared" si="4"/>
        <v>2787529554</v>
      </c>
      <c r="K55" s="12">
        <f t="shared" si="4"/>
        <v>2286293850</v>
      </c>
      <c r="L55" s="12">
        <f t="shared" si="4"/>
        <v>501235704</v>
      </c>
    </row>
    <row r="56" spans="1:12" ht="39.75" hidden="1" customHeight="1" x14ac:dyDescent="0.25">
      <c r="A56" s="10">
        <v>1210</v>
      </c>
      <c r="B56" s="11" t="s">
        <v>65</v>
      </c>
      <c r="C56" s="10" t="s">
        <v>66</v>
      </c>
      <c r="D56" s="12">
        <f>SUM(D57)</f>
        <v>0</v>
      </c>
      <c r="E56" s="12">
        <f>SUM(E57)</f>
        <v>0</v>
      </c>
      <c r="F56" s="12" t="s">
        <v>22</v>
      </c>
      <c r="G56" s="12">
        <f>SUM(G57)</f>
        <v>0</v>
      </c>
      <c r="H56" s="12">
        <f>SUM(H57)</f>
        <v>0</v>
      </c>
      <c r="I56" s="12" t="s">
        <v>22</v>
      </c>
      <c r="J56" s="12">
        <f>SUM(J57)</f>
        <v>0</v>
      </c>
      <c r="K56" s="12">
        <f>SUM(K57)</f>
        <v>0</v>
      </c>
      <c r="L56" s="12" t="s">
        <v>22</v>
      </c>
    </row>
    <row r="57" spans="1:12" ht="39.75" hidden="1" customHeight="1" x14ac:dyDescent="0.25">
      <c r="A57" s="10">
        <v>1211</v>
      </c>
      <c r="B57" s="11" t="s">
        <v>67</v>
      </c>
      <c r="C57" s="10"/>
      <c r="D57" s="12">
        <f>SUM(E57,F57)</f>
        <v>0</v>
      </c>
      <c r="E57" s="12">
        <v>0</v>
      </c>
      <c r="F57" s="12" t="s">
        <v>22</v>
      </c>
      <c r="G57" s="12">
        <f>SUM(H57,I57)</f>
        <v>0</v>
      </c>
      <c r="H57" s="12">
        <v>0</v>
      </c>
      <c r="I57" s="12" t="s">
        <v>22</v>
      </c>
      <c r="J57" s="12">
        <f>SUM(K57,L57)</f>
        <v>0</v>
      </c>
      <c r="K57" s="12">
        <v>0</v>
      </c>
      <c r="L57" s="12" t="s">
        <v>22</v>
      </c>
    </row>
    <row r="58" spans="1:12" ht="36" hidden="1" customHeight="1" x14ac:dyDescent="0.25">
      <c r="A58" s="10">
        <v>1220</v>
      </c>
      <c r="B58" s="11" t="s">
        <v>68</v>
      </c>
      <c r="C58" s="10" t="s">
        <v>69</v>
      </c>
      <c r="D58" s="12">
        <f>SUM(D59)</f>
        <v>0</v>
      </c>
      <c r="E58" s="12" t="s">
        <v>22</v>
      </c>
      <c r="F58" s="12">
        <f>SUM(F59)</f>
        <v>0</v>
      </c>
      <c r="G58" s="12">
        <f>SUM(G59)</f>
        <v>0</v>
      </c>
      <c r="H58" s="12" t="s">
        <v>22</v>
      </c>
      <c r="I58" s="12">
        <f>SUM(I59)</f>
        <v>0</v>
      </c>
      <c r="J58" s="12">
        <f>SUM(J59)</f>
        <v>0</v>
      </c>
      <c r="K58" s="12" t="s">
        <v>22</v>
      </c>
      <c r="L58" s="12">
        <f>SUM(L59)</f>
        <v>0</v>
      </c>
    </row>
    <row r="59" spans="1:12" ht="39.75" hidden="1" customHeight="1" x14ac:dyDescent="0.25">
      <c r="A59" s="10">
        <v>1221</v>
      </c>
      <c r="B59" s="11" t="s">
        <v>70</v>
      </c>
      <c r="C59" s="10"/>
      <c r="D59" s="12">
        <f>SUM(E59,F59)</f>
        <v>0</v>
      </c>
      <c r="E59" s="12" t="s">
        <v>22</v>
      </c>
      <c r="F59" s="12">
        <v>0</v>
      </c>
      <c r="G59" s="12">
        <f>SUM(H59,I59)</f>
        <v>0</v>
      </c>
      <c r="H59" s="12" t="s">
        <v>22</v>
      </c>
      <c r="I59" s="12">
        <v>0</v>
      </c>
      <c r="J59" s="12">
        <f>SUM(K59,L59)</f>
        <v>0</v>
      </c>
      <c r="K59" s="12" t="s">
        <v>22</v>
      </c>
      <c r="L59" s="12">
        <v>0</v>
      </c>
    </row>
    <row r="60" spans="1:12" ht="39.75" hidden="1" customHeight="1" x14ac:dyDescent="0.25">
      <c r="A60" s="10">
        <v>1230</v>
      </c>
      <c r="B60" s="11" t="s">
        <v>71</v>
      </c>
      <c r="C60" s="10" t="s">
        <v>72</v>
      </c>
      <c r="D60" s="12">
        <f>SUM(D61)</f>
        <v>0</v>
      </c>
      <c r="E60" s="12">
        <f>SUM(E61)</f>
        <v>0</v>
      </c>
      <c r="F60" s="12" t="s">
        <v>22</v>
      </c>
      <c r="G60" s="12">
        <f>SUM(G61)</f>
        <v>0</v>
      </c>
      <c r="H60" s="12">
        <f>SUM(H61)</f>
        <v>0</v>
      </c>
      <c r="I60" s="12" t="s">
        <v>22</v>
      </c>
      <c r="J60" s="12">
        <f>SUM(J61)</f>
        <v>0</v>
      </c>
      <c r="K60" s="12">
        <f>SUM(K61)</f>
        <v>0</v>
      </c>
      <c r="L60" s="12" t="s">
        <v>22</v>
      </c>
    </row>
    <row r="61" spans="1:12" ht="39.75" hidden="1" customHeight="1" x14ac:dyDescent="0.25">
      <c r="A61" s="10">
        <v>1231</v>
      </c>
      <c r="B61" s="11" t="s">
        <v>73</v>
      </c>
      <c r="C61" s="10"/>
      <c r="D61" s="12">
        <f>SUM(E61,F61)</f>
        <v>0</v>
      </c>
      <c r="E61" s="12">
        <v>0</v>
      </c>
      <c r="F61" s="12" t="s">
        <v>22</v>
      </c>
      <c r="G61" s="12">
        <f>SUM(H61,I61)</f>
        <v>0</v>
      </c>
      <c r="H61" s="12">
        <v>0</v>
      </c>
      <c r="I61" s="12" t="s">
        <v>22</v>
      </c>
      <c r="J61" s="12">
        <f>SUM(K61,L61)</f>
        <v>0</v>
      </c>
      <c r="K61" s="12">
        <v>0</v>
      </c>
      <c r="L61" s="12" t="s">
        <v>22</v>
      </c>
    </row>
    <row r="62" spans="1:12" ht="39.75" hidden="1" customHeight="1" x14ac:dyDescent="0.25">
      <c r="A62" s="10">
        <v>1240</v>
      </c>
      <c r="B62" s="11" t="s">
        <v>74</v>
      </c>
      <c r="C62" s="10" t="s">
        <v>75</v>
      </c>
      <c r="D62" s="12">
        <f>SUM(D63)</f>
        <v>0</v>
      </c>
      <c r="E62" s="12" t="s">
        <v>22</v>
      </c>
      <c r="F62" s="12">
        <f>SUM(F63)</f>
        <v>0</v>
      </c>
      <c r="G62" s="12">
        <f>SUM(G63)</f>
        <v>0</v>
      </c>
      <c r="H62" s="12" t="s">
        <v>22</v>
      </c>
      <c r="I62" s="12">
        <f>SUM(I63)</f>
        <v>0</v>
      </c>
      <c r="J62" s="12">
        <f>SUM(J63)</f>
        <v>0</v>
      </c>
      <c r="K62" s="12" t="s">
        <v>22</v>
      </c>
      <c r="L62" s="12">
        <f>SUM(L63)</f>
        <v>0</v>
      </c>
    </row>
    <row r="63" spans="1:12" ht="39.75" hidden="1" customHeight="1" x14ac:dyDescent="0.25">
      <c r="A63" s="10">
        <v>1241</v>
      </c>
      <c r="B63" s="11" t="s">
        <v>76</v>
      </c>
      <c r="C63" s="10"/>
      <c r="D63" s="12">
        <f>SUM(E63,F63)</f>
        <v>0</v>
      </c>
      <c r="E63" s="12" t="s">
        <v>22</v>
      </c>
      <c r="F63" s="12">
        <v>0</v>
      </c>
      <c r="G63" s="12">
        <f>SUM(H63,I63)</f>
        <v>0</v>
      </c>
      <c r="H63" s="12" t="s">
        <v>22</v>
      </c>
      <c r="I63" s="12">
        <v>0</v>
      </c>
      <c r="J63" s="12">
        <f>SUM(K63,L63)</f>
        <v>0</v>
      </c>
      <c r="K63" s="12" t="s">
        <v>22</v>
      </c>
      <c r="L63" s="12">
        <v>0</v>
      </c>
    </row>
    <row r="64" spans="1:12" ht="39.950000000000003" customHeight="1" x14ac:dyDescent="0.25">
      <c r="A64" s="10">
        <v>1250</v>
      </c>
      <c r="B64" s="11" t="s">
        <v>77</v>
      </c>
      <c r="C64" s="10" t="s">
        <v>78</v>
      </c>
      <c r="D64" s="12">
        <f>SUM(D65,D66,D69,D70)</f>
        <v>3040239200</v>
      </c>
      <c r="E64" s="12">
        <f>SUM(E65,E66,E69,E70)</f>
        <v>3040239200</v>
      </c>
      <c r="F64" s="12" t="s">
        <v>22</v>
      </c>
      <c r="G64" s="12">
        <f>SUM(G65,G66,G69,G70)</f>
        <v>3043943300</v>
      </c>
      <c r="H64" s="12">
        <f>SUM(H65,H66,H69,H70)</f>
        <v>3043943300</v>
      </c>
      <c r="I64" s="12" t="s">
        <v>22</v>
      </c>
      <c r="J64" s="12">
        <f>SUM(J65,J66,J69,J70)</f>
        <v>2286293850</v>
      </c>
      <c r="K64" s="12">
        <f>SUM(K65,K66,K69,K70)</f>
        <v>2286293850</v>
      </c>
      <c r="L64" s="12" t="s">
        <v>22</v>
      </c>
    </row>
    <row r="65" spans="1:12" ht="39.75" customHeight="1" x14ac:dyDescent="0.25">
      <c r="A65" s="10">
        <v>1251</v>
      </c>
      <c r="B65" s="11" t="s">
        <v>79</v>
      </c>
      <c r="C65" s="10"/>
      <c r="D65" s="12">
        <f>SUM(E65,F65)</f>
        <v>3040239200</v>
      </c>
      <c r="E65" s="12">
        <v>3040239200</v>
      </c>
      <c r="F65" s="12" t="s">
        <v>22</v>
      </c>
      <c r="G65" s="12">
        <f>SUM(H65,I65)</f>
        <v>3040239200</v>
      </c>
      <c r="H65" s="12">
        <v>3040239200</v>
      </c>
      <c r="I65" s="12" t="s">
        <v>22</v>
      </c>
      <c r="J65" s="12">
        <f>SUM(K65,L65)</f>
        <v>2280179400</v>
      </c>
      <c r="K65" s="12">
        <v>2280179400</v>
      </c>
      <c r="L65" s="12" t="s">
        <v>22</v>
      </c>
    </row>
    <row r="66" spans="1:12" ht="0.75" customHeight="1" x14ac:dyDescent="0.25">
      <c r="A66" s="10">
        <v>1252</v>
      </c>
      <c r="B66" s="11" t="s">
        <v>80</v>
      </c>
      <c r="C66" s="10"/>
      <c r="D66" s="12">
        <f>SUM(D67:D68)</f>
        <v>0</v>
      </c>
      <c r="E66" s="12">
        <f>SUM(E67:E68)</f>
        <v>0</v>
      </c>
      <c r="F66" s="12" t="s">
        <v>22</v>
      </c>
      <c r="G66" s="12">
        <f>SUM(G67:G68)</f>
        <v>0</v>
      </c>
      <c r="H66" s="12">
        <f>SUM(H67:H68)</f>
        <v>0</v>
      </c>
      <c r="I66" s="12" t="s">
        <v>22</v>
      </c>
      <c r="J66" s="12">
        <f>SUM(J67:J68)</f>
        <v>0</v>
      </c>
      <c r="K66" s="12">
        <f>SUM(K67:K68)</f>
        <v>0</v>
      </c>
      <c r="L66" s="12" t="s">
        <v>22</v>
      </c>
    </row>
    <row r="67" spans="1:12" ht="39.75" hidden="1" customHeight="1" x14ac:dyDescent="0.25">
      <c r="A67" s="10">
        <v>1253</v>
      </c>
      <c r="B67" s="11" t="s">
        <v>81</v>
      </c>
      <c r="C67" s="10"/>
      <c r="D67" s="12">
        <f>SUM(E67,F67)</f>
        <v>0</v>
      </c>
      <c r="E67" s="12">
        <v>0</v>
      </c>
      <c r="F67" s="12" t="s">
        <v>22</v>
      </c>
      <c r="G67" s="12">
        <f>SUM(H67,I67)</f>
        <v>0</v>
      </c>
      <c r="H67" s="12">
        <v>0</v>
      </c>
      <c r="I67" s="12" t="s">
        <v>22</v>
      </c>
      <c r="J67" s="12">
        <f>SUM(K67,L67)</f>
        <v>0</v>
      </c>
      <c r="K67" s="12">
        <v>0</v>
      </c>
      <c r="L67" s="12" t="s">
        <v>22</v>
      </c>
    </row>
    <row r="68" spans="1:12" ht="39.75" hidden="1" customHeight="1" x14ac:dyDescent="0.25">
      <c r="A68" s="10">
        <v>1254</v>
      </c>
      <c r="B68" s="11" t="s">
        <v>82</v>
      </c>
      <c r="C68" s="10"/>
      <c r="D68" s="12">
        <f>SUM(E68,F68)</f>
        <v>0</v>
      </c>
      <c r="E68" s="12">
        <v>0</v>
      </c>
      <c r="F68" s="12" t="s">
        <v>22</v>
      </c>
      <c r="G68" s="12">
        <f>SUM(H68,I68)</f>
        <v>0</v>
      </c>
      <c r="H68" s="12">
        <v>0</v>
      </c>
      <c r="I68" s="12" t="s">
        <v>22</v>
      </c>
      <c r="J68" s="12">
        <f>SUM(K68,L68)</f>
        <v>0</v>
      </c>
      <c r="K68" s="12">
        <v>0</v>
      </c>
      <c r="L68" s="12" t="s">
        <v>22</v>
      </c>
    </row>
    <row r="69" spans="1:12" ht="33" customHeight="1" x14ac:dyDescent="0.25">
      <c r="A69" s="10">
        <v>1255</v>
      </c>
      <c r="B69" s="11" t="s">
        <v>83</v>
      </c>
      <c r="C69" s="10"/>
      <c r="D69" s="12">
        <f>SUM(E69,F69)</f>
        <v>0</v>
      </c>
      <c r="E69" s="12">
        <v>0</v>
      </c>
      <c r="F69" s="12" t="s">
        <v>22</v>
      </c>
      <c r="G69" s="12">
        <f>SUM(H69,I69)</f>
        <v>3704100</v>
      </c>
      <c r="H69" s="12">
        <v>3704100</v>
      </c>
      <c r="I69" s="12" t="s">
        <v>22</v>
      </c>
      <c r="J69" s="12">
        <f>SUM(K69,L69)</f>
        <v>6114450</v>
      </c>
      <c r="K69" s="12">
        <v>6114450</v>
      </c>
      <c r="L69" s="12" t="s">
        <v>22</v>
      </c>
    </row>
    <row r="70" spans="1:12" ht="39.75" hidden="1" customHeight="1" x14ac:dyDescent="0.25">
      <c r="A70" s="10">
        <v>1256</v>
      </c>
      <c r="B70" s="11" t="s">
        <v>84</v>
      </c>
      <c r="C70" s="10"/>
      <c r="D70" s="12">
        <f>SUM(E70,F70)</f>
        <v>0</v>
      </c>
      <c r="E70" s="12">
        <v>0</v>
      </c>
      <c r="F70" s="12" t="s">
        <v>22</v>
      </c>
      <c r="G70" s="12">
        <f>SUM(H70,I70)</f>
        <v>0</v>
      </c>
      <c r="H70" s="12">
        <v>0</v>
      </c>
      <c r="I70" s="12" t="s">
        <v>22</v>
      </c>
      <c r="J70" s="12">
        <f>SUM(K70,L70)</f>
        <v>0</v>
      </c>
      <c r="K70" s="12">
        <v>0</v>
      </c>
      <c r="L70" s="12" t="s">
        <v>22</v>
      </c>
    </row>
    <row r="71" spans="1:12" ht="39.950000000000003" customHeight="1" x14ac:dyDescent="0.25">
      <c r="A71" s="10">
        <v>1260</v>
      </c>
      <c r="B71" s="11" t="s">
        <v>85</v>
      </c>
      <c r="C71" s="10" t="s">
        <v>86</v>
      </c>
      <c r="D71" s="12">
        <f>SUM(D72,D73)</f>
        <v>0</v>
      </c>
      <c r="E71" s="12" t="s">
        <v>22</v>
      </c>
      <c r="F71" s="12">
        <f>SUM(F72,F73)</f>
        <v>0</v>
      </c>
      <c r="G71" s="12">
        <f>SUM(G72,G73)</f>
        <v>917303900</v>
      </c>
      <c r="H71" s="12" t="s">
        <v>22</v>
      </c>
      <c r="I71" s="12">
        <f>SUM(I72,I73)</f>
        <v>917303900</v>
      </c>
      <c r="J71" s="12">
        <f>SUM(J72,J73)</f>
        <v>501235704</v>
      </c>
      <c r="K71" s="12" t="s">
        <v>22</v>
      </c>
      <c r="L71" s="12">
        <f>SUM(L72,L73)</f>
        <v>501235704</v>
      </c>
    </row>
    <row r="72" spans="1:12" ht="38.25" customHeight="1" x14ac:dyDescent="0.25">
      <c r="A72" s="10">
        <v>1261</v>
      </c>
      <c r="B72" s="11" t="s">
        <v>87</v>
      </c>
      <c r="C72" s="10"/>
      <c r="D72" s="12">
        <f>SUM(E72,F72)</f>
        <v>0</v>
      </c>
      <c r="E72" s="12" t="s">
        <v>22</v>
      </c>
      <c r="F72" s="12">
        <v>0</v>
      </c>
      <c r="G72" s="12">
        <f>SUM(H72,I72)</f>
        <v>917303900</v>
      </c>
      <c r="H72" s="12" t="s">
        <v>22</v>
      </c>
      <c r="I72" s="12">
        <v>917303900</v>
      </c>
      <c r="J72" s="12">
        <f>SUM(K72,L72)</f>
        <v>501235704</v>
      </c>
      <c r="K72" s="12" t="s">
        <v>22</v>
      </c>
      <c r="L72" s="12">
        <v>501235704</v>
      </c>
    </row>
    <row r="73" spans="1:12" ht="39.75" hidden="1" customHeight="1" x14ac:dyDescent="0.25">
      <c r="A73" s="10">
        <v>1262</v>
      </c>
      <c r="B73" s="11" t="s">
        <v>88</v>
      </c>
      <c r="C73" s="10"/>
      <c r="D73" s="12">
        <f>SUM(E73,F73)</f>
        <v>0</v>
      </c>
      <c r="E73" s="12" t="s">
        <v>22</v>
      </c>
      <c r="F73" s="12">
        <v>0</v>
      </c>
      <c r="G73" s="12">
        <f>SUM(H73,I73)</f>
        <v>0</v>
      </c>
      <c r="H73" s="12" t="s">
        <v>22</v>
      </c>
      <c r="I73" s="12">
        <v>0</v>
      </c>
      <c r="J73" s="12">
        <f>SUM(K73,L73)</f>
        <v>0</v>
      </c>
      <c r="K73" s="12" t="s">
        <v>22</v>
      </c>
      <c r="L73" s="12">
        <v>0</v>
      </c>
    </row>
    <row r="74" spans="1:12" ht="33" customHeight="1" x14ac:dyDescent="0.25">
      <c r="A74" s="10">
        <v>1300</v>
      </c>
      <c r="B74" s="11" t="s">
        <v>89</v>
      </c>
      <c r="C74" s="10" t="s">
        <v>90</v>
      </c>
      <c r="D74" s="12">
        <f t="shared" ref="D74:L74" si="5">SUM(D75,D77,D79,D84,D88,D112,D115,D118,D121)</f>
        <v>209500000</v>
      </c>
      <c r="E74" s="12">
        <f t="shared" si="5"/>
        <v>209500000</v>
      </c>
      <c r="F74" s="12">
        <f t="shared" si="5"/>
        <v>0</v>
      </c>
      <c r="G74" s="12">
        <f t="shared" si="5"/>
        <v>210117900</v>
      </c>
      <c r="H74" s="12">
        <f t="shared" si="5"/>
        <v>210117900</v>
      </c>
      <c r="I74" s="12">
        <f t="shared" si="5"/>
        <v>753460900</v>
      </c>
      <c r="J74" s="12">
        <f t="shared" si="5"/>
        <v>221279819.40000001</v>
      </c>
      <c r="K74" s="12">
        <f t="shared" si="5"/>
        <v>221279819.40000001</v>
      </c>
      <c r="L74" s="12">
        <f t="shared" si="5"/>
        <v>300000000</v>
      </c>
    </row>
    <row r="75" spans="1:12" ht="39.75" hidden="1" customHeight="1" x14ac:dyDescent="0.25">
      <c r="A75" s="10">
        <v>1310</v>
      </c>
      <c r="B75" s="11" t="s">
        <v>91</v>
      </c>
      <c r="C75" s="10" t="s">
        <v>92</v>
      </c>
      <c r="D75" s="12">
        <f>SUM(D76)</f>
        <v>0</v>
      </c>
      <c r="E75" s="12" t="s">
        <v>22</v>
      </c>
      <c r="F75" s="12">
        <f>SUM(F76)</f>
        <v>0</v>
      </c>
      <c r="G75" s="12">
        <f>SUM(G76)</f>
        <v>0</v>
      </c>
      <c r="H75" s="12" t="s">
        <v>22</v>
      </c>
      <c r="I75" s="12">
        <f>SUM(I76)</f>
        <v>0</v>
      </c>
      <c r="J75" s="12">
        <f>SUM(J76)</f>
        <v>0</v>
      </c>
      <c r="K75" s="12" t="s">
        <v>22</v>
      </c>
      <c r="L75" s="12">
        <f>SUM(L76)</f>
        <v>0</v>
      </c>
    </row>
    <row r="76" spans="1:12" ht="39.75" hidden="1" customHeight="1" x14ac:dyDescent="0.25">
      <c r="A76" s="10">
        <v>1311</v>
      </c>
      <c r="B76" s="11" t="s">
        <v>93</v>
      </c>
      <c r="C76" s="10"/>
      <c r="D76" s="12">
        <f>SUM(E76,F76)</f>
        <v>0</v>
      </c>
      <c r="E76" s="12" t="s">
        <v>22</v>
      </c>
      <c r="F76" s="12">
        <v>0</v>
      </c>
      <c r="G76" s="12">
        <f>SUM(H76,I76)</f>
        <v>0</v>
      </c>
      <c r="H76" s="12" t="s">
        <v>22</v>
      </c>
      <c r="I76" s="12">
        <v>0</v>
      </c>
      <c r="J76" s="12">
        <f>SUM(K76,L76)</f>
        <v>0</v>
      </c>
      <c r="K76" s="12" t="s">
        <v>22</v>
      </c>
      <c r="L76" s="12">
        <v>0</v>
      </c>
    </row>
    <row r="77" spans="1:12" ht="39.75" hidden="1" customHeight="1" x14ac:dyDescent="0.25">
      <c r="A77" s="10">
        <v>1320</v>
      </c>
      <c r="B77" s="11" t="s">
        <v>94</v>
      </c>
      <c r="C77" s="10" t="s">
        <v>95</v>
      </c>
      <c r="D77" s="12">
        <f>SUM(D78)</f>
        <v>0</v>
      </c>
      <c r="E77" s="12">
        <f>SUM(E78)</f>
        <v>0</v>
      </c>
      <c r="F77" s="12" t="s">
        <v>22</v>
      </c>
      <c r="G77" s="12">
        <f>SUM(G78)</f>
        <v>0</v>
      </c>
      <c r="H77" s="12">
        <f>SUM(H78)</f>
        <v>0</v>
      </c>
      <c r="I77" s="12" t="s">
        <v>22</v>
      </c>
      <c r="J77" s="12">
        <f>SUM(J78)</f>
        <v>0</v>
      </c>
      <c r="K77" s="12">
        <f>SUM(K78)</f>
        <v>0</v>
      </c>
      <c r="L77" s="12" t="s">
        <v>22</v>
      </c>
    </row>
    <row r="78" spans="1:12" ht="39.75" hidden="1" customHeight="1" x14ac:dyDescent="0.25">
      <c r="A78" s="10">
        <v>1321</v>
      </c>
      <c r="B78" s="11" t="s">
        <v>96</v>
      </c>
      <c r="C78" s="10"/>
      <c r="D78" s="12">
        <f>SUM(E78,F78)</f>
        <v>0</v>
      </c>
      <c r="E78" s="12">
        <v>0</v>
      </c>
      <c r="F78" s="12" t="s">
        <v>22</v>
      </c>
      <c r="G78" s="12">
        <f>SUM(H78,I78)</f>
        <v>0</v>
      </c>
      <c r="H78" s="12">
        <v>0</v>
      </c>
      <c r="I78" s="12" t="s">
        <v>22</v>
      </c>
      <c r="J78" s="12">
        <f>SUM(K78,L78)</f>
        <v>0</v>
      </c>
      <c r="K78" s="12">
        <v>0</v>
      </c>
      <c r="L78" s="12" t="s">
        <v>22</v>
      </c>
    </row>
    <row r="79" spans="1:12" ht="39.950000000000003" customHeight="1" x14ac:dyDescent="0.25">
      <c r="A79" s="10">
        <v>1330</v>
      </c>
      <c r="B79" s="11" t="s">
        <v>97</v>
      </c>
      <c r="C79" s="10" t="s">
        <v>98</v>
      </c>
      <c r="D79" s="12">
        <f>SUM(D80:D83)</f>
        <v>52500000</v>
      </c>
      <c r="E79" s="12">
        <f>SUM(E80:E83)</f>
        <v>52500000</v>
      </c>
      <c r="F79" s="12" t="s">
        <v>22</v>
      </c>
      <c r="G79" s="12">
        <f>SUM(G80:G83)</f>
        <v>52500000</v>
      </c>
      <c r="H79" s="12">
        <f>SUM(H80:H83)</f>
        <v>52500000</v>
      </c>
      <c r="I79" s="12" t="s">
        <v>22</v>
      </c>
      <c r="J79" s="12">
        <f>SUM(J80:J83)</f>
        <v>27094631.399999999</v>
      </c>
      <c r="K79" s="12">
        <f>SUM(K80:K83)</f>
        <v>27094631.399999999</v>
      </c>
      <c r="L79" s="12" t="s">
        <v>22</v>
      </c>
    </row>
    <row r="80" spans="1:12" ht="39.950000000000003" customHeight="1" x14ac:dyDescent="0.25">
      <c r="A80" s="10">
        <v>1331</v>
      </c>
      <c r="B80" s="11" t="s">
        <v>99</v>
      </c>
      <c r="C80" s="10"/>
      <c r="D80" s="12">
        <f>SUM(E80,F80)</f>
        <v>40000000</v>
      </c>
      <c r="E80" s="12">
        <v>40000000</v>
      </c>
      <c r="F80" s="12" t="s">
        <v>22</v>
      </c>
      <c r="G80" s="12">
        <f>SUM(H80,I80)</f>
        <v>40000000</v>
      </c>
      <c r="H80" s="12">
        <v>40000000</v>
      </c>
      <c r="I80" s="12" t="s">
        <v>22</v>
      </c>
      <c r="J80" s="12">
        <f>SUM(K80,L80)</f>
        <v>15719570.4</v>
      </c>
      <c r="K80" s="12">
        <v>15719570.4</v>
      </c>
      <c r="L80" s="12" t="s">
        <v>22</v>
      </c>
    </row>
    <row r="81" spans="1:12" ht="39" customHeight="1" x14ac:dyDescent="0.25">
      <c r="A81" s="10">
        <v>1332</v>
      </c>
      <c r="B81" s="11" t="s">
        <v>100</v>
      </c>
      <c r="C81" s="10"/>
      <c r="D81" s="12">
        <f>SUM(E81,F81)</f>
        <v>0</v>
      </c>
      <c r="E81" s="12">
        <v>0</v>
      </c>
      <c r="F81" s="12" t="s">
        <v>22</v>
      </c>
      <c r="G81" s="12">
        <f>SUM(H81,I81)</f>
        <v>0</v>
      </c>
      <c r="H81" s="12">
        <v>0</v>
      </c>
      <c r="I81" s="12" t="s">
        <v>22</v>
      </c>
      <c r="J81" s="12">
        <f>SUM(K81,L81)</f>
        <v>133500</v>
      </c>
      <c r="K81" s="12">
        <v>133500</v>
      </c>
      <c r="L81" s="12" t="s">
        <v>22</v>
      </c>
    </row>
    <row r="82" spans="1:12" ht="39.75" hidden="1" customHeight="1" x14ac:dyDescent="0.25">
      <c r="A82" s="10">
        <v>1333</v>
      </c>
      <c r="B82" s="11" t="s">
        <v>101</v>
      </c>
      <c r="C82" s="10"/>
      <c r="D82" s="12">
        <f>SUM(E82,F82)</f>
        <v>0</v>
      </c>
      <c r="E82" s="12">
        <v>0</v>
      </c>
      <c r="F82" s="12" t="s">
        <v>22</v>
      </c>
      <c r="G82" s="12">
        <f>SUM(H82,I82)</f>
        <v>0</v>
      </c>
      <c r="H82" s="12">
        <v>0</v>
      </c>
      <c r="I82" s="12" t="s">
        <v>22</v>
      </c>
      <c r="J82" s="12">
        <f>SUM(K82,L82)</f>
        <v>0</v>
      </c>
      <c r="K82" s="12">
        <v>0</v>
      </c>
      <c r="L82" s="12" t="s">
        <v>22</v>
      </c>
    </row>
    <row r="83" spans="1:12" ht="39.950000000000003" customHeight="1" x14ac:dyDescent="0.25">
      <c r="A83" s="10">
        <v>1334</v>
      </c>
      <c r="B83" s="11" t="s">
        <v>102</v>
      </c>
      <c r="C83" s="10"/>
      <c r="D83" s="12">
        <f>SUM(E83,F83)</f>
        <v>12500000</v>
      </c>
      <c r="E83" s="12">
        <v>12500000</v>
      </c>
      <c r="F83" s="12" t="s">
        <v>22</v>
      </c>
      <c r="G83" s="12">
        <f>SUM(H83,I83)</f>
        <v>12500000</v>
      </c>
      <c r="H83" s="12">
        <v>12500000</v>
      </c>
      <c r="I83" s="12" t="s">
        <v>22</v>
      </c>
      <c r="J83" s="12">
        <f>SUM(K83,L83)</f>
        <v>11241561</v>
      </c>
      <c r="K83" s="12">
        <v>11241561</v>
      </c>
      <c r="L83" s="12" t="s">
        <v>22</v>
      </c>
    </row>
    <row r="84" spans="1:12" ht="30" customHeight="1" x14ac:dyDescent="0.25">
      <c r="A84" s="10">
        <v>1340</v>
      </c>
      <c r="B84" s="11" t="s">
        <v>103</v>
      </c>
      <c r="C84" s="10" t="s">
        <v>104</v>
      </c>
      <c r="D84" s="12">
        <f>SUM(D85,D86,D87)</f>
        <v>27000000</v>
      </c>
      <c r="E84" s="12">
        <f>SUM(E85,E86,E87)</f>
        <v>27000000</v>
      </c>
      <c r="F84" s="12" t="s">
        <v>22</v>
      </c>
      <c r="G84" s="12">
        <f>SUM(G85,G86,G87)</f>
        <v>27000000</v>
      </c>
      <c r="H84" s="12">
        <f>SUM(H85,H86,H87)</f>
        <v>27000000</v>
      </c>
      <c r="I84" s="12" t="s">
        <v>22</v>
      </c>
      <c r="J84" s="12">
        <f>SUM(J85,J86,J87)</f>
        <v>27770035</v>
      </c>
      <c r="K84" s="12">
        <f>SUM(K85,K86,K87)</f>
        <v>27770035</v>
      </c>
      <c r="L84" s="12" t="s">
        <v>22</v>
      </c>
    </row>
    <row r="85" spans="1:12" ht="39.75" hidden="1" customHeight="1" x14ac:dyDescent="0.25">
      <c r="A85" s="10">
        <v>1341</v>
      </c>
      <c r="B85" s="11" t="s">
        <v>105</v>
      </c>
      <c r="C85" s="10"/>
      <c r="D85" s="12">
        <f>SUM(E85,F85)</f>
        <v>0</v>
      </c>
      <c r="E85" s="12">
        <v>0</v>
      </c>
      <c r="F85" s="12" t="s">
        <v>22</v>
      </c>
      <c r="G85" s="12">
        <f>SUM(H85,I85)</f>
        <v>0</v>
      </c>
      <c r="H85" s="12">
        <v>0</v>
      </c>
      <c r="I85" s="12" t="s">
        <v>22</v>
      </c>
      <c r="J85" s="12">
        <f>SUM(K85,L85)</f>
        <v>0</v>
      </c>
      <c r="K85" s="12">
        <v>0</v>
      </c>
      <c r="L85" s="12" t="s">
        <v>22</v>
      </c>
    </row>
    <row r="86" spans="1:12" ht="39.75" hidden="1" customHeight="1" x14ac:dyDescent="0.25">
      <c r="A86" s="10">
        <v>1342</v>
      </c>
      <c r="B86" s="11" t="s">
        <v>106</v>
      </c>
      <c r="C86" s="10"/>
      <c r="D86" s="12">
        <f>SUM(E86,F86)</f>
        <v>0</v>
      </c>
      <c r="E86" s="12">
        <v>0</v>
      </c>
      <c r="F86" s="12" t="s">
        <v>22</v>
      </c>
      <c r="G86" s="12">
        <f>SUM(H86,I86)</f>
        <v>0</v>
      </c>
      <c r="H86" s="12">
        <v>0</v>
      </c>
      <c r="I86" s="12" t="s">
        <v>22</v>
      </c>
      <c r="J86" s="12">
        <f>SUM(K86,L86)</f>
        <v>0</v>
      </c>
      <c r="K86" s="12">
        <v>0</v>
      </c>
      <c r="L86" s="12" t="s">
        <v>22</v>
      </c>
    </row>
    <row r="87" spans="1:12" ht="39.950000000000003" customHeight="1" x14ac:dyDescent="0.25">
      <c r="A87" s="10">
        <v>1343</v>
      </c>
      <c r="B87" s="11" t="s">
        <v>107</v>
      </c>
      <c r="C87" s="10"/>
      <c r="D87" s="12">
        <f>SUM(E87,F87)</f>
        <v>27000000</v>
      </c>
      <c r="E87" s="12">
        <v>27000000</v>
      </c>
      <c r="F87" s="12" t="s">
        <v>22</v>
      </c>
      <c r="G87" s="12">
        <f>SUM(H87,I87)</f>
        <v>27000000</v>
      </c>
      <c r="H87" s="12">
        <v>27000000</v>
      </c>
      <c r="I87" s="12" t="s">
        <v>22</v>
      </c>
      <c r="J87" s="12">
        <f>SUM(K87,L87)</f>
        <v>27770035</v>
      </c>
      <c r="K87" s="12">
        <v>27770035</v>
      </c>
      <c r="L87" s="12" t="s">
        <v>22</v>
      </c>
    </row>
    <row r="88" spans="1:12" ht="39.950000000000003" customHeight="1" x14ac:dyDescent="0.25">
      <c r="A88" s="10">
        <v>1350</v>
      </c>
      <c r="B88" s="11" t="s">
        <v>108</v>
      </c>
      <c r="C88" s="10" t="s">
        <v>109</v>
      </c>
      <c r="D88" s="12">
        <f>SUM(D89,D110,D111)</f>
        <v>129000000</v>
      </c>
      <c r="E88" s="12">
        <f>SUM(E89,E110,E111)</f>
        <v>129000000</v>
      </c>
      <c r="F88" s="12" t="s">
        <v>22</v>
      </c>
      <c r="G88" s="12">
        <f>SUM(G89,G110,G111)</f>
        <v>129000000</v>
      </c>
      <c r="H88" s="12">
        <f>SUM(H89,H110,H111)</f>
        <v>129000000</v>
      </c>
      <c r="I88" s="12" t="s">
        <v>22</v>
      </c>
      <c r="J88" s="12">
        <f>SUM(J89,J110,J111)</f>
        <v>110189139</v>
      </c>
      <c r="K88" s="12">
        <f>SUM(K89,K110,K111)</f>
        <v>110189139</v>
      </c>
      <c r="L88" s="12" t="s">
        <v>22</v>
      </c>
    </row>
    <row r="89" spans="1:12" ht="34.5" customHeight="1" x14ac:dyDescent="0.25">
      <c r="A89" s="10">
        <v>1351</v>
      </c>
      <c r="B89" s="11" t="s">
        <v>110</v>
      </c>
      <c r="C89" s="10"/>
      <c r="D89" s="12">
        <f>SUM(D90:D109)</f>
        <v>109000000</v>
      </c>
      <c r="E89" s="12">
        <f>SUM(E90:E109)</f>
        <v>109000000</v>
      </c>
      <c r="F89" s="12" t="s">
        <v>22</v>
      </c>
      <c r="G89" s="12">
        <f>SUM(G90:G109)</f>
        <v>109000000</v>
      </c>
      <c r="H89" s="12">
        <f>SUM(H90:H109)</f>
        <v>109000000</v>
      </c>
      <c r="I89" s="12" t="s">
        <v>22</v>
      </c>
      <c r="J89" s="12">
        <f>SUM(J90:J109)</f>
        <v>96507959</v>
      </c>
      <c r="K89" s="12">
        <f>SUM(K90:K109)</f>
        <v>96507959</v>
      </c>
      <c r="L89" s="12" t="s">
        <v>22</v>
      </c>
    </row>
    <row r="90" spans="1:12" ht="39.75" hidden="1" customHeight="1" x14ac:dyDescent="0.25">
      <c r="A90" s="10">
        <v>13501</v>
      </c>
      <c r="B90" s="11" t="s">
        <v>111</v>
      </c>
      <c r="C90" s="10"/>
      <c r="D90" s="12">
        <f t="shared" ref="D90:D111" si="6">SUM(E90,F90)</f>
        <v>0</v>
      </c>
      <c r="E90" s="12">
        <v>0</v>
      </c>
      <c r="F90" s="12" t="s">
        <v>22</v>
      </c>
      <c r="G90" s="12">
        <f t="shared" ref="G90:G111" si="7">SUM(H90,I90)</f>
        <v>0</v>
      </c>
      <c r="H90" s="12">
        <v>0</v>
      </c>
      <c r="I90" s="12" t="s">
        <v>22</v>
      </c>
      <c r="J90" s="12">
        <f t="shared" ref="J90:J111" si="8">SUM(K90,L90)</f>
        <v>111000</v>
      </c>
      <c r="K90" s="12">
        <v>111000</v>
      </c>
      <c r="L90" s="12" t="s">
        <v>22</v>
      </c>
    </row>
    <row r="91" spans="1:12" ht="39.75" hidden="1" customHeight="1" x14ac:dyDescent="0.25">
      <c r="A91" s="10">
        <v>13502</v>
      </c>
      <c r="B91" s="11" t="s">
        <v>112</v>
      </c>
      <c r="C91" s="10"/>
      <c r="D91" s="12">
        <f t="shared" si="6"/>
        <v>0</v>
      </c>
      <c r="E91" s="12">
        <v>0</v>
      </c>
      <c r="F91" s="12" t="s">
        <v>22</v>
      </c>
      <c r="G91" s="12">
        <f t="shared" si="7"/>
        <v>0</v>
      </c>
      <c r="H91" s="12">
        <v>0</v>
      </c>
      <c r="I91" s="12" t="s">
        <v>22</v>
      </c>
      <c r="J91" s="12">
        <f t="shared" si="8"/>
        <v>0</v>
      </c>
      <c r="K91" s="12">
        <v>0</v>
      </c>
      <c r="L91" s="12" t="s">
        <v>22</v>
      </c>
    </row>
    <row r="92" spans="1:12" ht="39.75" hidden="1" customHeight="1" x14ac:dyDescent="0.25">
      <c r="A92" s="10">
        <v>13503</v>
      </c>
      <c r="B92" s="11" t="s">
        <v>113</v>
      </c>
      <c r="C92" s="10"/>
      <c r="D92" s="12">
        <f t="shared" si="6"/>
        <v>0</v>
      </c>
      <c r="E92" s="12">
        <v>0</v>
      </c>
      <c r="F92" s="12" t="s">
        <v>22</v>
      </c>
      <c r="G92" s="12">
        <f t="shared" si="7"/>
        <v>0</v>
      </c>
      <c r="H92" s="12">
        <v>0</v>
      </c>
      <c r="I92" s="12" t="s">
        <v>22</v>
      </c>
      <c r="J92" s="12">
        <f t="shared" si="8"/>
        <v>640300</v>
      </c>
      <c r="K92" s="12">
        <v>640300</v>
      </c>
      <c r="L92" s="12" t="s">
        <v>22</v>
      </c>
    </row>
    <row r="93" spans="1:12" ht="39.75" hidden="1" customHeight="1" x14ac:dyDescent="0.25">
      <c r="A93" s="10">
        <v>13504</v>
      </c>
      <c r="B93" s="11" t="s">
        <v>114</v>
      </c>
      <c r="C93" s="10"/>
      <c r="D93" s="12">
        <f t="shared" si="6"/>
        <v>0</v>
      </c>
      <c r="E93" s="12">
        <v>0</v>
      </c>
      <c r="F93" s="12" t="s">
        <v>22</v>
      </c>
      <c r="G93" s="12">
        <f t="shared" si="7"/>
        <v>0</v>
      </c>
      <c r="H93" s="12">
        <v>0</v>
      </c>
      <c r="I93" s="12" t="s">
        <v>22</v>
      </c>
      <c r="J93" s="12">
        <f t="shared" si="8"/>
        <v>4222709</v>
      </c>
      <c r="K93" s="12">
        <v>4222709</v>
      </c>
      <c r="L93" s="12" t="s">
        <v>22</v>
      </c>
    </row>
    <row r="94" spans="1:12" ht="35.25" customHeight="1" x14ac:dyDescent="0.25">
      <c r="A94" s="10">
        <v>13505</v>
      </c>
      <c r="B94" s="11" t="s">
        <v>115</v>
      </c>
      <c r="C94" s="10"/>
      <c r="D94" s="12">
        <f t="shared" si="6"/>
        <v>1000000</v>
      </c>
      <c r="E94" s="12">
        <v>1000000</v>
      </c>
      <c r="F94" s="12" t="s">
        <v>22</v>
      </c>
      <c r="G94" s="12">
        <f t="shared" si="7"/>
        <v>1000000</v>
      </c>
      <c r="H94" s="12">
        <v>1000000</v>
      </c>
      <c r="I94" s="12" t="s">
        <v>22</v>
      </c>
      <c r="J94" s="12">
        <f t="shared" si="8"/>
        <v>490000</v>
      </c>
      <c r="K94" s="12">
        <v>490000</v>
      </c>
      <c r="L94" s="12" t="s">
        <v>22</v>
      </c>
    </row>
    <row r="95" spans="1:12" ht="39.75" hidden="1" customHeight="1" x14ac:dyDescent="0.25">
      <c r="A95" s="10">
        <v>13506</v>
      </c>
      <c r="B95" s="11" t="s">
        <v>116</v>
      </c>
      <c r="C95" s="10"/>
      <c r="D95" s="12">
        <f t="shared" si="6"/>
        <v>0</v>
      </c>
      <c r="E95" s="12">
        <v>0</v>
      </c>
      <c r="F95" s="12" t="s">
        <v>22</v>
      </c>
      <c r="G95" s="12">
        <f t="shared" si="7"/>
        <v>0</v>
      </c>
      <c r="H95" s="12">
        <v>0</v>
      </c>
      <c r="I95" s="12" t="s">
        <v>22</v>
      </c>
      <c r="J95" s="12">
        <f t="shared" si="8"/>
        <v>0</v>
      </c>
      <c r="K95" s="12">
        <v>0</v>
      </c>
      <c r="L95" s="12" t="s">
        <v>22</v>
      </c>
    </row>
    <row r="96" spans="1:12" ht="33" customHeight="1" x14ac:dyDescent="0.25">
      <c r="A96" s="10">
        <v>13507</v>
      </c>
      <c r="B96" s="11" t="s">
        <v>117</v>
      </c>
      <c r="C96" s="10"/>
      <c r="D96" s="12">
        <f t="shared" si="6"/>
        <v>27000000</v>
      </c>
      <c r="E96" s="12">
        <v>27000000</v>
      </c>
      <c r="F96" s="12" t="s">
        <v>22</v>
      </c>
      <c r="G96" s="12">
        <f t="shared" si="7"/>
        <v>27000000</v>
      </c>
      <c r="H96" s="12">
        <v>27000000</v>
      </c>
      <c r="I96" s="12" t="s">
        <v>22</v>
      </c>
      <c r="J96" s="12">
        <f t="shared" si="8"/>
        <v>27255374</v>
      </c>
      <c r="K96" s="12">
        <v>27255374</v>
      </c>
      <c r="L96" s="12" t="s">
        <v>22</v>
      </c>
    </row>
    <row r="97" spans="1:12" ht="39.75" hidden="1" customHeight="1" x14ac:dyDescent="0.25">
      <c r="A97" s="10">
        <v>13508</v>
      </c>
      <c r="B97" s="11" t="s">
        <v>118</v>
      </c>
      <c r="C97" s="10"/>
      <c r="D97" s="12">
        <f t="shared" si="6"/>
        <v>0</v>
      </c>
      <c r="E97" s="12">
        <v>0</v>
      </c>
      <c r="F97" s="12" t="s">
        <v>22</v>
      </c>
      <c r="G97" s="12">
        <f t="shared" si="7"/>
        <v>0</v>
      </c>
      <c r="H97" s="12">
        <v>0</v>
      </c>
      <c r="I97" s="12" t="s">
        <v>22</v>
      </c>
      <c r="J97" s="12">
        <f t="shared" si="8"/>
        <v>0</v>
      </c>
      <c r="K97" s="12">
        <v>0</v>
      </c>
      <c r="L97" s="12" t="s">
        <v>22</v>
      </c>
    </row>
    <row r="98" spans="1:12" ht="39.75" hidden="1" customHeight="1" x14ac:dyDescent="0.25">
      <c r="A98" s="10">
        <v>13509</v>
      </c>
      <c r="B98" s="11" t="s">
        <v>119</v>
      </c>
      <c r="C98" s="10"/>
      <c r="D98" s="12">
        <f t="shared" si="6"/>
        <v>0</v>
      </c>
      <c r="E98" s="12">
        <v>0</v>
      </c>
      <c r="F98" s="12" t="s">
        <v>22</v>
      </c>
      <c r="G98" s="12">
        <f t="shared" si="7"/>
        <v>0</v>
      </c>
      <c r="H98" s="12">
        <v>0</v>
      </c>
      <c r="I98" s="12" t="s">
        <v>22</v>
      </c>
      <c r="J98" s="12">
        <f t="shared" si="8"/>
        <v>0</v>
      </c>
      <c r="K98" s="12">
        <v>0</v>
      </c>
      <c r="L98" s="12" t="s">
        <v>22</v>
      </c>
    </row>
    <row r="99" spans="1:12" ht="39.75" hidden="1" customHeight="1" x14ac:dyDescent="0.25">
      <c r="A99" s="10">
        <v>13510</v>
      </c>
      <c r="B99" s="11" t="s">
        <v>120</v>
      </c>
      <c r="C99" s="10"/>
      <c r="D99" s="12">
        <f t="shared" si="6"/>
        <v>0</v>
      </c>
      <c r="E99" s="12">
        <v>0</v>
      </c>
      <c r="F99" s="12" t="s">
        <v>22</v>
      </c>
      <c r="G99" s="12">
        <f t="shared" si="7"/>
        <v>0</v>
      </c>
      <c r="H99" s="12">
        <v>0</v>
      </c>
      <c r="I99" s="12" t="s">
        <v>22</v>
      </c>
      <c r="J99" s="12">
        <f t="shared" si="8"/>
        <v>0</v>
      </c>
      <c r="K99" s="12">
        <v>0</v>
      </c>
      <c r="L99" s="12" t="s">
        <v>22</v>
      </c>
    </row>
    <row r="100" spans="1:12" ht="39.75" hidden="1" customHeight="1" x14ac:dyDescent="0.25">
      <c r="A100" s="10">
        <v>13511</v>
      </c>
      <c r="B100" s="11" t="s">
        <v>121</v>
      </c>
      <c r="C100" s="10"/>
      <c r="D100" s="12">
        <f t="shared" si="6"/>
        <v>0</v>
      </c>
      <c r="E100" s="12">
        <v>0</v>
      </c>
      <c r="F100" s="12" t="s">
        <v>22</v>
      </c>
      <c r="G100" s="12">
        <f t="shared" si="7"/>
        <v>0</v>
      </c>
      <c r="H100" s="12">
        <v>0</v>
      </c>
      <c r="I100" s="12" t="s">
        <v>22</v>
      </c>
      <c r="J100" s="12">
        <f t="shared" si="8"/>
        <v>0</v>
      </c>
      <c r="K100" s="12">
        <v>0</v>
      </c>
      <c r="L100" s="12" t="s">
        <v>22</v>
      </c>
    </row>
    <row r="101" spans="1:12" ht="14.25" hidden="1" customHeight="1" x14ac:dyDescent="0.25">
      <c r="A101" s="10">
        <v>13512</v>
      </c>
      <c r="B101" s="11" t="s">
        <v>122</v>
      </c>
      <c r="C101" s="10"/>
      <c r="D101" s="12">
        <f t="shared" si="6"/>
        <v>0</v>
      </c>
      <c r="E101" s="12">
        <v>0</v>
      </c>
      <c r="F101" s="12" t="s">
        <v>22</v>
      </c>
      <c r="G101" s="12">
        <f t="shared" si="7"/>
        <v>0</v>
      </c>
      <c r="H101" s="12">
        <v>0</v>
      </c>
      <c r="I101" s="12" t="s">
        <v>22</v>
      </c>
      <c r="J101" s="12">
        <f t="shared" si="8"/>
        <v>0</v>
      </c>
      <c r="K101" s="12">
        <v>0</v>
      </c>
      <c r="L101" s="12" t="s">
        <v>22</v>
      </c>
    </row>
    <row r="102" spans="1:12" ht="39.950000000000003" customHeight="1" x14ac:dyDescent="0.25">
      <c r="A102" s="10">
        <v>13513</v>
      </c>
      <c r="B102" s="11" t="s">
        <v>123</v>
      </c>
      <c r="C102" s="10"/>
      <c r="D102" s="12">
        <f t="shared" si="6"/>
        <v>65000000</v>
      </c>
      <c r="E102" s="12">
        <v>65000000</v>
      </c>
      <c r="F102" s="12" t="s">
        <v>22</v>
      </c>
      <c r="G102" s="12">
        <f t="shared" si="7"/>
        <v>65000000</v>
      </c>
      <c r="H102" s="12">
        <v>65000000</v>
      </c>
      <c r="I102" s="12" t="s">
        <v>22</v>
      </c>
      <c r="J102" s="12">
        <f t="shared" si="8"/>
        <v>52336656</v>
      </c>
      <c r="K102" s="12">
        <v>52336656</v>
      </c>
      <c r="L102" s="12" t="s">
        <v>22</v>
      </c>
    </row>
    <row r="103" spans="1:12" ht="37.5" customHeight="1" x14ac:dyDescent="0.25">
      <c r="A103" s="10">
        <v>13514</v>
      </c>
      <c r="B103" s="11" t="s">
        <v>124</v>
      </c>
      <c r="C103" s="10"/>
      <c r="D103" s="12">
        <f t="shared" si="6"/>
        <v>16000000</v>
      </c>
      <c r="E103" s="12">
        <v>16000000</v>
      </c>
      <c r="F103" s="12" t="s">
        <v>22</v>
      </c>
      <c r="G103" s="12">
        <f t="shared" si="7"/>
        <v>16000000</v>
      </c>
      <c r="H103" s="12">
        <v>16000000</v>
      </c>
      <c r="I103" s="12" t="s">
        <v>22</v>
      </c>
      <c r="J103" s="12">
        <f t="shared" si="8"/>
        <v>11451920</v>
      </c>
      <c r="K103" s="12">
        <v>11451920</v>
      </c>
      <c r="L103" s="12" t="s">
        <v>22</v>
      </c>
    </row>
    <row r="104" spans="1:12" ht="39.75" hidden="1" customHeight="1" x14ac:dyDescent="0.25">
      <c r="A104" s="10">
        <v>13515</v>
      </c>
      <c r="B104" s="11" t="s">
        <v>125</v>
      </c>
      <c r="C104" s="10"/>
      <c r="D104" s="12">
        <f t="shared" si="6"/>
        <v>0</v>
      </c>
      <c r="E104" s="12">
        <v>0</v>
      </c>
      <c r="F104" s="12" t="s">
        <v>22</v>
      </c>
      <c r="G104" s="12">
        <f t="shared" si="7"/>
        <v>0</v>
      </c>
      <c r="H104" s="12">
        <v>0</v>
      </c>
      <c r="I104" s="12" t="s">
        <v>22</v>
      </c>
      <c r="J104" s="12">
        <f t="shared" si="8"/>
        <v>0</v>
      </c>
      <c r="K104" s="12">
        <v>0</v>
      </c>
      <c r="L104" s="12" t="s">
        <v>22</v>
      </c>
    </row>
    <row r="105" spans="1:12" ht="39.75" hidden="1" customHeight="1" x14ac:dyDescent="0.25">
      <c r="A105" s="10">
        <v>13516</v>
      </c>
      <c r="B105" s="11" t="s">
        <v>126</v>
      </c>
      <c r="C105" s="10"/>
      <c r="D105" s="12">
        <f t="shared" si="6"/>
        <v>0</v>
      </c>
      <c r="E105" s="12">
        <v>0</v>
      </c>
      <c r="F105" s="12" t="s">
        <v>22</v>
      </c>
      <c r="G105" s="12">
        <f t="shared" si="7"/>
        <v>0</v>
      </c>
      <c r="H105" s="12">
        <v>0</v>
      </c>
      <c r="I105" s="12" t="s">
        <v>22</v>
      </c>
      <c r="J105" s="12">
        <f t="shared" si="8"/>
        <v>0</v>
      </c>
      <c r="K105" s="12">
        <v>0</v>
      </c>
      <c r="L105" s="12" t="s">
        <v>22</v>
      </c>
    </row>
    <row r="106" spans="1:12" ht="39.75" hidden="1" customHeight="1" x14ac:dyDescent="0.25">
      <c r="A106" s="10">
        <v>13517</v>
      </c>
      <c r="B106" s="11" t="s">
        <v>127</v>
      </c>
      <c r="C106" s="10"/>
      <c r="D106" s="12">
        <f t="shared" si="6"/>
        <v>0</v>
      </c>
      <c r="E106" s="12">
        <v>0</v>
      </c>
      <c r="F106" s="12" t="s">
        <v>22</v>
      </c>
      <c r="G106" s="12">
        <f t="shared" si="7"/>
        <v>0</v>
      </c>
      <c r="H106" s="12">
        <v>0</v>
      </c>
      <c r="I106" s="12" t="s">
        <v>22</v>
      </c>
      <c r="J106" s="12">
        <f t="shared" si="8"/>
        <v>0</v>
      </c>
      <c r="K106" s="12">
        <v>0</v>
      </c>
      <c r="L106" s="12" t="s">
        <v>22</v>
      </c>
    </row>
    <row r="107" spans="1:12" ht="39.75" hidden="1" customHeight="1" x14ac:dyDescent="0.25">
      <c r="A107" s="10">
        <v>13518</v>
      </c>
      <c r="B107" s="11" t="s">
        <v>128</v>
      </c>
      <c r="C107" s="10"/>
      <c r="D107" s="12">
        <f t="shared" si="6"/>
        <v>0</v>
      </c>
      <c r="E107" s="12">
        <v>0</v>
      </c>
      <c r="F107" s="12" t="s">
        <v>22</v>
      </c>
      <c r="G107" s="12">
        <f t="shared" si="7"/>
        <v>0</v>
      </c>
      <c r="H107" s="12">
        <v>0</v>
      </c>
      <c r="I107" s="12" t="s">
        <v>22</v>
      </c>
      <c r="J107" s="12">
        <f t="shared" si="8"/>
        <v>0</v>
      </c>
      <c r="K107" s="12">
        <v>0</v>
      </c>
      <c r="L107" s="12" t="s">
        <v>22</v>
      </c>
    </row>
    <row r="108" spans="1:12" ht="39.75" hidden="1" customHeight="1" x14ac:dyDescent="0.25">
      <c r="A108" s="10">
        <v>13519</v>
      </c>
      <c r="B108" s="11" t="s">
        <v>129</v>
      </c>
      <c r="C108" s="10"/>
      <c r="D108" s="12">
        <f t="shared" si="6"/>
        <v>0</v>
      </c>
      <c r="E108" s="12">
        <v>0</v>
      </c>
      <c r="F108" s="12" t="s">
        <v>22</v>
      </c>
      <c r="G108" s="12">
        <f t="shared" si="7"/>
        <v>0</v>
      </c>
      <c r="H108" s="12">
        <v>0</v>
      </c>
      <c r="I108" s="12" t="s">
        <v>22</v>
      </c>
      <c r="J108" s="12">
        <f t="shared" si="8"/>
        <v>0</v>
      </c>
      <c r="K108" s="12">
        <v>0</v>
      </c>
      <c r="L108" s="12" t="s">
        <v>22</v>
      </c>
    </row>
    <row r="109" spans="1:12" ht="39.75" hidden="1" customHeight="1" x14ac:dyDescent="0.25">
      <c r="A109" s="10">
        <v>13520</v>
      </c>
      <c r="B109" s="11" t="s">
        <v>130</v>
      </c>
      <c r="C109" s="10"/>
      <c r="D109" s="12">
        <f t="shared" si="6"/>
        <v>0</v>
      </c>
      <c r="E109" s="12">
        <v>0</v>
      </c>
      <c r="F109" s="12" t="s">
        <v>22</v>
      </c>
      <c r="G109" s="12">
        <f t="shared" si="7"/>
        <v>0</v>
      </c>
      <c r="H109" s="12">
        <v>0</v>
      </c>
      <c r="I109" s="12" t="s">
        <v>22</v>
      </c>
      <c r="J109" s="12">
        <f t="shared" si="8"/>
        <v>0</v>
      </c>
      <c r="K109" s="12">
        <v>0</v>
      </c>
      <c r="L109" s="12" t="s">
        <v>22</v>
      </c>
    </row>
    <row r="110" spans="1:12" ht="33.75" customHeight="1" x14ac:dyDescent="0.25">
      <c r="A110" s="10">
        <v>1352</v>
      </c>
      <c r="B110" s="11" t="s">
        <v>131</v>
      </c>
      <c r="C110" s="10"/>
      <c r="D110" s="12">
        <f t="shared" si="6"/>
        <v>20000000</v>
      </c>
      <c r="E110" s="12">
        <v>20000000</v>
      </c>
      <c r="F110" s="12" t="s">
        <v>22</v>
      </c>
      <c r="G110" s="12">
        <f t="shared" si="7"/>
        <v>20000000</v>
      </c>
      <c r="H110" s="12">
        <v>20000000</v>
      </c>
      <c r="I110" s="12" t="s">
        <v>22</v>
      </c>
      <c r="J110" s="12">
        <f t="shared" si="8"/>
        <v>13681180</v>
      </c>
      <c r="K110" s="12">
        <v>13681180</v>
      </c>
      <c r="L110" s="12" t="s">
        <v>22</v>
      </c>
    </row>
    <row r="111" spans="1:12" ht="39.75" hidden="1" customHeight="1" x14ac:dyDescent="0.25">
      <c r="A111" s="10">
        <v>1353</v>
      </c>
      <c r="B111" s="11" t="s">
        <v>132</v>
      </c>
      <c r="C111" s="10"/>
      <c r="D111" s="12">
        <f t="shared" si="6"/>
        <v>0</v>
      </c>
      <c r="E111" s="12">
        <v>0</v>
      </c>
      <c r="F111" s="12" t="s">
        <v>22</v>
      </c>
      <c r="G111" s="12">
        <f t="shared" si="7"/>
        <v>0</v>
      </c>
      <c r="H111" s="12">
        <v>0</v>
      </c>
      <c r="I111" s="12" t="s">
        <v>22</v>
      </c>
      <c r="J111" s="12">
        <f t="shared" si="8"/>
        <v>0</v>
      </c>
      <c r="K111" s="12">
        <v>0</v>
      </c>
      <c r="L111" s="12" t="s">
        <v>22</v>
      </c>
    </row>
    <row r="112" spans="1:12" ht="39.950000000000003" customHeight="1" x14ac:dyDescent="0.25">
      <c r="A112" s="10">
        <v>1360</v>
      </c>
      <c r="B112" s="11" t="s">
        <v>133</v>
      </c>
      <c r="C112" s="10" t="s">
        <v>134</v>
      </c>
      <c r="D112" s="12">
        <f>SUM(D113,D114)</f>
        <v>0</v>
      </c>
      <c r="E112" s="12">
        <f>SUM(E113,E114)</f>
        <v>0</v>
      </c>
      <c r="F112" s="12" t="s">
        <v>22</v>
      </c>
      <c r="G112" s="12">
        <f>SUM(G113,G114)</f>
        <v>0</v>
      </c>
      <c r="H112" s="12">
        <f>SUM(H113,H114)</f>
        <v>0</v>
      </c>
      <c r="I112" s="12" t="s">
        <v>22</v>
      </c>
      <c r="J112" s="12">
        <f>SUM(J113,J114)</f>
        <v>49254350</v>
      </c>
      <c r="K112" s="12">
        <f>SUM(K113,K114)</f>
        <v>49254350</v>
      </c>
      <c r="L112" s="12" t="s">
        <v>22</v>
      </c>
    </row>
    <row r="113" spans="1:12" ht="31.5" customHeight="1" x14ac:dyDescent="0.25">
      <c r="A113" s="10">
        <v>1361</v>
      </c>
      <c r="B113" s="11" t="s">
        <v>135</v>
      </c>
      <c r="C113" s="10"/>
      <c r="D113" s="12">
        <f>SUM(E113,F113)</f>
        <v>0</v>
      </c>
      <c r="E113" s="12">
        <v>0</v>
      </c>
      <c r="F113" s="12" t="s">
        <v>22</v>
      </c>
      <c r="G113" s="12">
        <f>SUM(H113,I113)</f>
        <v>0</v>
      </c>
      <c r="H113" s="12">
        <v>0</v>
      </c>
      <c r="I113" s="12" t="s">
        <v>22</v>
      </c>
      <c r="J113" s="12">
        <f>SUM(K113,L113)</f>
        <v>49254350</v>
      </c>
      <c r="K113" s="12">
        <v>49254350</v>
      </c>
      <c r="L113" s="12" t="s">
        <v>22</v>
      </c>
    </row>
    <row r="114" spans="1:12" ht="39.75" hidden="1" customHeight="1" x14ac:dyDescent="0.25">
      <c r="A114" s="10">
        <v>1362</v>
      </c>
      <c r="B114" s="11" t="s">
        <v>136</v>
      </c>
      <c r="C114" s="10"/>
      <c r="D114" s="12">
        <f>SUM(E114,F114)</f>
        <v>0</v>
      </c>
      <c r="E114" s="12">
        <v>0</v>
      </c>
      <c r="F114" s="12" t="s">
        <v>22</v>
      </c>
      <c r="G114" s="12">
        <f>SUM(H114,I114)</f>
        <v>0</v>
      </c>
      <c r="H114" s="12">
        <v>0</v>
      </c>
      <c r="I114" s="12" t="s">
        <v>22</v>
      </c>
      <c r="J114" s="12">
        <f>SUM(K114,L114)</f>
        <v>0</v>
      </c>
      <c r="K114" s="12">
        <v>0</v>
      </c>
      <c r="L114" s="12" t="s">
        <v>22</v>
      </c>
    </row>
    <row r="115" spans="1:12" ht="39.75" hidden="1" customHeight="1" x14ac:dyDescent="0.25">
      <c r="A115" s="10">
        <v>1370</v>
      </c>
      <c r="B115" s="11" t="s">
        <v>137</v>
      </c>
      <c r="C115" s="10" t="s">
        <v>138</v>
      </c>
      <c r="D115" s="12">
        <f>SUM(D116,D117)</f>
        <v>0</v>
      </c>
      <c r="E115" s="12">
        <f>SUM(E116,E117)</f>
        <v>0</v>
      </c>
      <c r="F115" s="12" t="s">
        <v>22</v>
      </c>
      <c r="G115" s="12">
        <f>SUM(G116,G117)</f>
        <v>0</v>
      </c>
      <c r="H115" s="12">
        <f>SUM(H116,H117)</f>
        <v>0</v>
      </c>
      <c r="I115" s="12" t="s">
        <v>22</v>
      </c>
      <c r="J115" s="12">
        <f>SUM(J116,J117)</f>
        <v>0</v>
      </c>
      <c r="K115" s="12">
        <f>SUM(K116,K117)</f>
        <v>0</v>
      </c>
      <c r="L115" s="12" t="s">
        <v>22</v>
      </c>
    </row>
    <row r="116" spans="1:12" ht="39.75" hidden="1" customHeight="1" x14ac:dyDescent="0.25">
      <c r="A116" s="10">
        <v>1371</v>
      </c>
      <c r="B116" s="11" t="s">
        <v>139</v>
      </c>
      <c r="C116" s="10"/>
      <c r="D116" s="12">
        <f>SUM(E116,F116)</f>
        <v>0</v>
      </c>
      <c r="E116" s="12">
        <v>0</v>
      </c>
      <c r="F116" s="12" t="s">
        <v>22</v>
      </c>
      <c r="G116" s="12">
        <f>SUM(H116,I116)</f>
        <v>0</v>
      </c>
      <c r="H116" s="12">
        <v>0</v>
      </c>
      <c r="I116" s="12" t="s">
        <v>22</v>
      </c>
      <c r="J116" s="12">
        <f>SUM(K116,L116)</f>
        <v>0</v>
      </c>
      <c r="K116" s="12">
        <v>0</v>
      </c>
      <c r="L116" s="12" t="s">
        <v>22</v>
      </c>
    </row>
    <row r="117" spans="1:12" ht="39.75" hidden="1" customHeight="1" x14ac:dyDescent="0.25">
      <c r="A117" s="10">
        <v>1372</v>
      </c>
      <c r="B117" s="11" t="s">
        <v>140</v>
      </c>
      <c r="C117" s="10"/>
      <c r="D117" s="12">
        <f>SUM(E117,F117)</f>
        <v>0</v>
      </c>
      <c r="E117" s="12">
        <v>0</v>
      </c>
      <c r="F117" s="12" t="s">
        <v>22</v>
      </c>
      <c r="G117" s="12">
        <f>SUM(H117,I117)</f>
        <v>0</v>
      </c>
      <c r="H117" s="12">
        <v>0</v>
      </c>
      <c r="I117" s="12" t="s">
        <v>22</v>
      </c>
      <c r="J117" s="12">
        <f>SUM(K117,L117)</f>
        <v>0</v>
      </c>
      <c r="K117" s="12">
        <v>0</v>
      </c>
      <c r="L117" s="12" t="s">
        <v>22</v>
      </c>
    </row>
    <row r="118" spans="1:12" ht="39.75" hidden="1" customHeight="1" x14ac:dyDescent="0.25">
      <c r="A118" s="10">
        <v>1380</v>
      </c>
      <c r="B118" s="11" t="s">
        <v>141</v>
      </c>
      <c r="C118" s="10" t="s">
        <v>142</v>
      </c>
      <c r="D118" s="12">
        <f>SUM(D119,D120)</f>
        <v>0</v>
      </c>
      <c r="E118" s="12" t="s">
        <v>22</v>
      </c>
      <c r="F118" s="12">
        <f>SUM(F119,F120)</f>
        <v>0</v>
      </c>
      <c r="G118" s="12">
        <f>SUM(G119,G120)</f>
        <v>0</v>
      </c>
      <c r="H118" s="12" t="s">
        <v>22</v>
      </c>
      <c r="I118" s="12">
        <f>SUM(I119,I120)</f>
        <v>0</v>
      </c>
      <c r="J118" s="12">
        <f>SUM(J119,J120)</f>
        <v>0</v>
      </c>
      <c r="K118" s="12" t="s">
        <v>22</v>
      </c>
      <c r="L118" s="12">
        <f>SUM(L119,L120)</f>
        <v>0</v>
      </c>
    </row>
    <row r="119" spans="1:12" ht="39.75" hidden="1" customHeight="1" x14ac:dyDescent="0.25">
      <c r="A119" s="10">
        <v>1381</v>
      </c>
      <c r="B119" s="11" t="s">
        <v>143</v>
      </c>
      <c r="C119" s="10"/>
      <c r="D119" s="12">
        <f>SUM(E119,F119)</f>
        <v>0</v>
      </c>
      <c r="E119" s="12" t="s">
        <v>22</v>
      </c>
      <c r="F119" s="12">
        <v>0</v>
      </c>
      <c r="G119" s="12">
        <f>SUM(H119,I119)</f>
        <v>0</v>
      </c>
      <c r="H119" s="12" t="s">
        <v>22</v>
      </c>
      <c r="I119" s="12">
        <v>0</v>
      </c>
      <c r="J119" s="12">
        <f>SUM(K119,L119)</f>
        <v>0</v>
      </c>
      <c r="K119" s="12" t="s">
        <v>22</v>
      </c>
      <c r="L119" s="12">
        <v>0</v>
      </c>
    </row>
    <row r="120" spans="1:12" ht="39.75" hidden="1" customHeight="1" x14ac:dyDescent="0.25">
      <c r="A120" s="10">
        <v>1382</v>
      </c>
      <c r="B120" s="11" t="s">
        <v>144</v>
      </c>
      <c r="C120" s="10"/>
      <c r="D120" s="12">
        <f>SUM(E120,F120)</f>
        <v>0</v>
      </c>
      <c r="E120" s="12" t="s">
        <v>22</v>
      </c>
      <c r="F120" s="12">
        <v>0</v>
      </c>
      <c r="G120" s="12">
        <f>SUM(H120,I120)</f>
        <v>0</v>
      </c>
      <c r="H120" s="12" t="s">
        <v>22</v>
      </c>
      <c r="I120" s="12">
        <v>0</v>
      </c>
      <c r="J120" s="12">
        <f>SUM(K120,L120)</f>
        <v>0</v>
      </c>
      <c r="K120" s="12" t="s">
        <v>22</v>
      </c>
      <c r="L120" s="12">
        <v>0</v>
      </c>
    </row>
    <row r="121" spans="1:12" ht="34.5" customHeight="1" x14ac:dyDescent="0.25">
      <c r="A121" s="10">
        <v>1390</v>
      </c>
      <c r="B121" s="11" t="s">
        <v>145</v>
      </c>
      <c r="C121" s="10" t="s">
        <v>146</v>
      </c>
      <c r="D121" s="12">
        <f>SUM(D122,D124)</f>
        <v>1000000</v>
      </c>
      <c r="E121" s="12">
        <f>SUM(E122:E124)</f>
        <v>1000000</v>
      </c>
      <c r="F121" s="12">
        <f>SUM(F122:F124)</f>
        <v>0</v>
      </c>
      <c r="G121" s="12">
        <f>SUM(G122,G124)</f>
        <v>1617900</v>
      </c>
      <c r="H121" s="12">
        <f>SUM(H122:H124)</f>
        <v>1617900</v>
      </c>
      <c r="I121" s="12">
        <f>SUM(I122:I124)</f>
        <v>753460900</v>
      </c>
      <c r="J121" s="12">
        <f>SUM(J122,J124)</f>
        <v>6971664</v>
      </c>
      <c r="K121" s="12">
        <f>SUM(K122:K124)</f>
        <v>6971664</v>
      </c>
      <c r="L121" s="12">
        <f>SUM(L122:L124)</f>
        <v>300000000</v>
      </c>
    </row>
    <row r="122" spans="1:12" ht="39.75" hidden="1" customHeight="1" x14ac:dyDescent="0.25">
      <c r="A122" s="10">
        <v>1391</v>
      </c>
      <c r="B122" s="11" t="s">
        <v>147</v>
      </c>
      <c r="C122" s="10"/>
      <c r="D122" s="12">
        <f>SUM(E122,F122)</f>
        <v>0</v>
      </c>
      <c r="E122" s="12" t="s">
        <v>22</v>
      </c>
      <c r="F122" s="12">
        <v>0</v>
      </c>
      <c r="G122" s="12">
        <f>SUM(H122,I122)</f>
        <v>0</v>
      </c>
      <c r="H122" s="12" t="s">
        <v>22</v>
      </c>
      <c r="I122" s="12">
        <v>0</v>
      </c>
      <c r="J122" s="12">
        <f>SUM(K122,L122)</f>
        <v>0</v>
      </c>
      <c r="K122" s="12" t="s">
        <v>22</v>
      </c>
      <c r="L122" s="12">
        <v>0</v>
      </c>
    </row>
    <row r="123" spans="1:12" ht="39.75" customHeight="1" x14ac:dyDescent="0.25">
      <c r="A123" s="10">
        <v>1392</v>
      </c>
      <c r="B123" s="11" t="s">
        <v>148</v>
      </c>
      <c r="C123" s="10"/>
      <c r="D123" s="12">
        <f>SUM(E123,F123)</f>
        <v>0</v>
      </c>
      <c r="E123" s="12" t="s">
        <v>22</v>
      </c>
      <c r="F123" s="12">
        <v>0</v>
      </c>
      <c r="G123" s="12">
        <f>SUM(H123,I123)</f>
        <v>753460900</v>
      </c>
      <c r="H123" s="12" t="s">
        <v>22</v>
      </c>
      <c r="I123" s="12">
        <v>753460900</v>
      </c>
      <c r="J123" s="12">
        <f>SUM(K123,L123)</f>
        <v>300000000</v>
      </c>
      <c r="K123" s="12" t="s">
        <v>22</v>
      </c>
      <c r="L123" s="12">
        <v>300000000</v>
      </c>
    </row>
    <row r="124" spans="1:12" ht="39.75" customHeight="1" x14ac:dyDescent="0.25">
      <c r="A124" s="10">
        <v>1393</v>
      </c>
      <c r="B124" s="11" t="s">
        <v>149</v>
      </c>
      <c r="C124" s="10"/>
      <c r="D124" s="12">
        <f>SUM(E124,F124)</f>
        <v>1000000</v>
      </c>
      <c r="E124" s="12">
        <v>1000000</v>
      </c>
      <c r="F124" s="12">
        <v>0</v>
      </c>
      <c r="G124" s="12">
        <f>SUM(H124,I124)</f>
        <v>1617900</v>
      </c>
      <c r="H124" s="12">
        <v>1617900</v>
      </c>
      <c r="I124" s="12">
        <v>0</v>
      </c>
      <c r="J124" s="12">
        <f>SUM(K124,L124)</f>
        <v>6971664</v>
      </c>
      <c r="K124" s="12">
        <v>6971664</v>
      </c>
      <c r="L124" s="12">
        <v>0</v>
      </c>
    </row>
    <row r="133" spans="2:11" ht="15" customHeight="1" x14ac:dyDescent="0.25">
      <c r="B133" s="13" t="s">
        <v>150</v>
      </c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2:11" ht="15" customHeight="1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</sheetData>
  <mergeCells count="6">
    <mergeCell ref="I1:L6"/>
    <mergeCell ref="A7:K7"/>
    <mergeCell ref="A8:K8"/>
    <mergeCell ref="A9:L9"/>
    <mergeCell ref="A10:K10"/>
    <mergeCell ref="B133:K134"/>
  </mergeCells>
  <pageMargins left="0.23622047244094491" right="0.23622047244094491" top="0.74803149606299213" bottom="0.74803149606299213" header="0.31496062992125984" footer="0.31496062992125984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F9FBA-A581-430B-88AC-50910426BB7D}">
  <dimension ref="A1:N324"/>
  <sheetViews>
    <sheetView topLeftCell="A299" zoomScaleSheetLayoutView="100" workbookViewId="0">
      <selection activeCell="B323" sqref="B323:L324"/>
    </sheetView>
  </sheetViews>
  <sheetFormatPr defaultRowHeight="15" customHeight="1" x14ac:dyDescent="0.25"/>
  <cols>
    <col min="1" max="1" width="6.7109375" style="1" customWidth="1"/>
    <col min="2" max="2" width="25" style="1" customWidth="1"/>
    <col min="3" max="3" width="5.7109375" style="1" customWidth="1"/>
    <col min="4" max="5" width="5.42578125" style="1" customWidth="1"/>
    <col min="6" max="6" width="16.28515625" style="1" customWidth="1"/>
    <col min="7" max="7" width="15" style="1" customWidth="1"/>
    <col min="8" max="8" width="10.85546875" style="1" customWidth="1"/>
    <col min="9" max="9" width="16" style="1" customWidth="1"/>
    <col min="10" max="10" width="15" style="1" customWidth="1"/>
    <col min="11" max="12" width="15.140625" style="1" customWidth="1"/>
    <col min="13" max="13" width="15.7109375" style="1" customWidth="1"/>
    <col min="14" max="14" width="14.42578125" style="1" customWidth="1"/>
    <col min="15" max="16384" width="9.140625" style="1"/>
  </cols>
  <sheetData>
    <row r="1" spans="1:14" ht="15" customHeight="1" x14ac:dyDescent="0.25">
      <c r="L1" s="14" t="s">
        <v>151</v>
      </c>
      <c r="M1" s="14"/>
      <c r="N1" s="14"/>
    </row>
    <row r="2" spans="1:14" ht="15" customHeight="1" x14ac:dyDescent="0.25">
      <c r="L2" s="14"/>
      <c r="M2" s="14"/>
      <c r="N2" s="14"/>
    </row>
    <row r="3" spans="1:14" ht="39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14"/>
    </row>
    <row r="4" spans="1:14" ht="15" customHeight="1" x14ac:dyDescent="0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4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ht="15" customHeight="1" x14ac:dyDescent="0.25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ht="3.75" customHeight="1" x14ac:dyDescent="0.25"/>
    <row r="8" spans="1:14" ht="15" hidden="1" customHeight="1" x14ac:dyDescent="0.25"/>
    <row r="9" spans="1:14" ht="15" hidden="1" customHeight="1" x14ac:dyDescent="0.25"/>
    <row r="10" spans="1:14" ht="15" customHeight="1" x14ac:dyDescent="0.25">
      <c r="A10" s="6"/>
      <c r="B10" s="6"/>
      <c r="C10" s="6"/>
      <c r="D10" s="6"/>
      <c r="E10" s="6"/>
      <c r="F10" s="6" t="s">
        <v>3</v>
      </c>
      <c r="G10" s="6"/>
      <c r="H10" s="6"/>
      <c r="I10" s="6" t="s">
        <v>4</v>
      </c>
      <c r="J10" s="6"/>
      <c r="K10" s="6"/>
      <c r="L10" s="6" t="s">
        <v>5</v>
      </c>
      <c r="M10" s="6"/>
      <c r="N10" s="6"/>
    </row>
    <row r="11" spans="1:14" ht="39.950000000000003" customHeight="1" x14ac:dyDescent="0.25">
      <c r="A11" s="7" t="s">
        <v>6</v>
      </c>
      <c r="B11" s="8" t="s">
        <v>152</v>
      </c>
      <c r="C11" s="7" t="s">
        <v>153</v>
      </c>
      <c r="D11" s="7" t="s">
        <v>154</v>
      </c>
      <c r="E11" s="7" t="s">
        <v>155</v>
      </c>
      <c r="F11" s="7" t="s">
        <v>8</v>
      </c>
      <c r="G11" s="7" t="s">
        <v>156</v>
      </c>
      <c r="H11" s="7"/>
      <c r="I11" s="7" t="s">
        <v>8</v>
      </c>
      <c r="J11" s="7" t="s">
        <v>9</v>
      </c>
      <c r="K11" s="6"/>
      <c r="L11" s="6" t="s">
        <v>8</v>
      </c>
      <c r="M11" s="6" t="s">
        <v>9</v>
      </c>
      <c r="N11" s="6"/>
    </row>
    <row r="12" spans="1:14" ht="20.100000000000001" customHeight="1" x14ac:dyDescent="0.25">
      <c r="A12" s="7" t="s">
        <v>10</v>
      </c>
      <c r="B12" s="7"/>
      <c r="C12" s="7"/>
      <c r="D12" s="7"/>
      <c r="E12" s="7"/>
      <c r="F12" s="7" t="s">
        <v>157</v>
      </c>
      <c r="G12" s="7" t="s">
        <v>16</v>
      </c>
      <c r="H12" s="7" t="s">
        <v>158</v>
      </c>
      <c r="I12" s="7" t="s">
        <v>159</v>
      </c>
      <c r="J12" s="7" t="s">
        <v>16</v>
      </c>
      <c r="K12" s="6" t="s">
        <v>158</v>
      </c>
      <c r="L12" s="6" t="s">
        <v>160</v>
      </c>
      <c r="M12" s="6" t="s">
        <v>16</v>
      </c>
      <c r="N12" s="6" t="s">
        <v>158</v>
      </c>
    </row>
    <row r="13" spans="1:14" ht="15" customHeight="1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</row>
    <row r="14" spans="1:14" ht="48.75" customHeight="1" x14ac:dyDescent="0.25">
      <c r="A14" s="15">
        <v>2000</v>
      </c>
      <c r="B14" s="16" t="s">
        <v>161</v>
      </c>
      <c r="C14" s="15" t="s">
        <v>22</v>
      </c>
      <c r="D14" s="15" t="s">
        <v>22</v>
      </c>
      <c r="E14" s="15" t="s">
        <v>22</v>
      </c>
      <c r="F14" s="17">
        <f t="shared" ref="F14:N14" si="0">SUM(F15,F49,F66,F95,F148,F168,F188,F217,F247,F278,F310)</f>
        <v>4018346200</v>
      </c>
      <c r="G14" s="17">
        <f t="shared" si="0"/>
        <v>4018346200</v>
      </c>
      <c r="H14" s="17">
        <f t="shared" si="0"/>
        <v>0</v>
      </c>
      <c r="I14" s="17">
        <f t="shared" si="0"/>
        <v>5273190498.3000002</v>
      </c>
      <c r="J14" s="17">
        <f t="shared" si="0"/>
        <v>4071586300</v>
      </c>
      <c r="K14" s="17">
        <f t="shared" si="0"/>
        <v>1955065098.3</v>
      </c>
      <c r="L14" s="17">
        <f t="shared" si="0"/>
        <v>2953585906.5</v>
      </c>
      <c r="M14" s="17">
        <f t="shared" si="0"/>
        <v>2278946216.5</v>
      </c>
      <c r="N14" s="17">
        <f t="shared" si="0"/>
        <v>974639690</v>
      </c>
    </row>
    <row r="15" spans="1:14" ht="38.25" customHeight="1" x14ac:dyDescent="0.25">
      <c r="A15" s="15">
        <v>2100</v>
      </c>
      <c r="B15" s="16" t="s">
        <v>162</v>
      </c>
      <c r="C15" s="15" t="s">
        <v>163</v>
      </c>
      <c r="D15" s="15" t="s">
        <v>164</v>
      </c>
      <c r="E15" s="15" t="s">
        <v>164</v>
      </c>
      <c r="F15" s="17">
        <f t="shared" ref="F15:N15" si="1">SUM(F17,F22,F26,F31,F34,F37,F40,F43)</f>
        <v>1399306960</v>
      </c>
      <c r="G15" s="17">
        <f t="shared" si="1"/>
        <v>1399306960</v>
      </c>
      <c r="H15" s="17">
        <f t="shared" si="1"/>
        <v>0</v>
      </c>
      <c r="I15" s="17">
        <f t="shared" si="1"/>
        <v>1214696700</v>
      </c>
      <c r="J15" s="17">
        <f t="shared" si="1"/>
        <v>1111179700</v>
      </c>
      <c r="K15" s="17">
        <f t="shared" si="1"/>
        <v>103517000</v>
      </c>
      <c r="L15" s="17">
        <f t="shared" si="1"/>
        <v>735732317.70000005</v>
      </c>
      <c r="M15" s="17">
        <f t="shared" si="1"/>
        <v>652807225.70000005</v>
      </c>
      <c r="N15" s="17">
        <f t="shared" si="1"/>
        <v>82925092</v>
      </c>
    </row>
    <row r="16" spans="1:14" ht="39.75" hidden="1" customHeight="1" x14ac:dyDescent="0.25">
      <c r="A16" s="15"/>
      <c r="B16" s="16" t="s">
        <v>165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38.25" customHeight="1" x14ac:dyDescent="0.25">
      <c r="A17" s="15">
        <v>2110</v>
      </c>
      <c r="B17" s="16" t="s">
        <v>166</v>
      </c>
      <c r="C17" s="15" t="s">
        <v>163</v>
      </c>
      <c r="D17" s="15" t="s">
        <v>163</v>
      </c>
      <c r="E17" s="15" t="s">
        <v>164</v>
      </c>
      <c r="F17" s="17">
        <f t="shared" ref="F17:N17" si="2">SUM(F19:F21)</f>
        <v>1362476960</v>
      </c>
      <c r="G17" s="17">
        <f t="shared" si="2"/>
        <v>1362476960</v>
      </c>
      <c r="H17" s="17">
        <f t="shared" si="2"/>
        <v>0</v>
      </c>
      <c r="I17" s="17">
        <f t="shared" si="2"/>
        <v>1154772700</v>
      </c>
      <c r="J17" s="17">
        <f t="shared" si="2"/>
        <v>1052255700</v>
      </c>
      <c r="K17" s="17">
        <f t="shared" si="2"/>
        <v>102517000</v>
      </c>
      <c r="L17" s="17">
        <f t="shared" si="2"/>
        <v>702664155.70000005</v>
      </c>
      <c r="M17" s="17">
        <f t="shared" si="2"/>
        <v>620024063.70000005</v>
      </c>
      <c r="N17" s="17">
        <f t="shared" si="2"/>
        <v>82640092</v>
      </c>
    </row>
    <row r="18" spans="1:14" ht="39.75" hidden="1" customHeight="1" x14ac:dyDescent="0.25">
      <c r="A18" s="15"/>
      <c r="B18" s="16" t="s">
        <v>167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39.75" customHeight="1" x14ac:dyDescent="0.25">
      <c r="A19" s="15">
        <v>2111</v>
      </c>
      <c r="B19" s="16" t="s">
        <v>168</v>
      </c>
      <c r="C19" s="15" t="s">
        <v>163</v>
      </c>
      <c r="D19" s="15" t="s">
        <v>163</v>
      </c>
      <c r="E19" s="15" t="s">
        <v>163</v>
      </c>
      <c r="F19" s="17">
        <f>SUM(G19,H19)</f>
        <v>1362476960</v>
      </c>
      <c r="G19" s="17">
        <v>1362476960</v>
      </c>
      <c r="H19" s="17">
        <v>0</v>
      </c>
      <c r="I19" s="17">
        <f>SUM(J19,K19)</f>
        <v>1154772700</v>
      </c>
      <c r="J19" s="17">
        <v>1052255700</v>
      </c>
      <c r="K19" s="17">
        <v>102517000</v>
      </c>
      <c r="L19" s="17">
        <f>SUM(M19,N19)</f>
        <v>702664155.70000005</v>
      </c>
      <c r="M19" s="17">
        <v>620024063.70000005</v>
      </c>
      <c r="N19" s="17">
        <v>82640092</v>
      </c>
    </row>
    <row r="20" spans="1:14" ht="0.75" hidden="1" customHeight="1" x14ac:dyDescent="0.25">
      <c r="A20" s="15">
        <v>2112</v>
      </c>
      <c r="B20" s="16" t="s">
        <v>169</v>
      </c>
      <c r="C20" s="15" t="s">
        <v>163</v>
      </c>
      <c r="D20" s="15" t="s">
        <v>163</v>
      </c>
      <c r="E20" s="15" t="s">
        <v>170</v>
      </c>
      <c r="F20" s="17">
        <f>SUM(G20,H20)</f>
        <v>0</v>
      </c>
      <c r="G20" s="17">
        <v>0</v>
      </c>
      <c r="H20" s="17">
        <v>0</v>
      </c>
      <c r="I20" s="17">
        <f>SUM(J20,K20)</f>
        <v>0</v>
      </c>
      <c r="J20" s="17">
        <v>0</v>
      </c>
      <c r="K20" s="17">
        <v>0</v>
      </c>
      <c r="L20" s="17">
        <f>SUM(M20,N20)</f>
        <v>0</v>
      </c>
      <c r="M20" s="17">
        <v>0</v>
      </c>
      <c r="N20" s="17">
        <v>0</v>
      </c>
    </row>
    <row r="21" spans="1:14" ht="39.75" hidden="1" customHeight="1" x14ac:dyDescent="0.25">
      <c r="A21" s="15">
        <v>2113</v>
      </c>
      <c r="B21" s="16" t="s">
        <v>171</v>
      </c>
      <c r="C21" s="15" t="s">
        <v>163</v>
      </c>
      <c r="D21" s="15" t="s">
        <v>163</v>
      </c>
      <c r="E21" s="15" t="s">
        <v>172</v>
      </c>
      <c r="F21" s="17">
        <f>SUM(G21,H21)</f>
        <v>0</v>
      </c>
      <c r="G21" s="17">
        <v>0</v>
      </c>
      <c r="H21" s="17">
        <v>0</v>
      </c>
      <c r="I21" s="17">
        <f>SUM(J21,K21)</f>
        <v>0</v>
      </c>
      <c r="J21" s="17">
        <v>0</v>
      </c>
      <c r="K21" s="17">
        <v>0</v>
      </c>
      <c r="L21" s="17">
        <f>SUM(M21,N21)</f>
        <v>0</v>
      </c>
      <c r="M21" s="17">
        <v>0</v>
      </c>
      <c r="N21" s="17">
        <v>0</v>
      </c>
    </row>
    <row r="22" spans="1:14" ht="39.75" hidden="1" customHeight="1" x14ac:dyDescent="0.25">
      <c r="A22" s="15">
        <v>2120</v>
      </c>
      <c r="B22" s="16" t="s">
        <v>173</v>
      </c>
      <c r="C22" s="15" t="s">
        <v>163</v>
      </c>
      <c r="D22" s="15" t="s">
        <v>170</v>
      </c>
      <c r="E22" s="15" t="s">
        <v>164</v>
      </c>
      <c r="F22" s="17">
        <f t="shared" ref="F22:N22" si="3">SUM(F24:F25)</f>
        <v>0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</row>
    <row r="23" spans="1:14" ht="39.75" hidden="1" customHeight="1" x14ac:dyDescent="0.25">
      <c r="A23" s="15"/>
      <c r="B23" s="16" t="s">
        <v>167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39.75" hidden="1" customHeight="1" x14ac:dyDescent="0.25">
      <c r="A24" s="15">
        <v>2121</v>
      </c>
      <c r="B24" s="16" t="s">
        <v>174</v>
      </c>
      <c r="C24" s="15" t="s">
        <v>163</v>
      </c>
      <c r="D24" s="15" t="s">
        <v>170</v>
      </c>
      <c r="E24" s="15" t="s">
        <v>163</v>
      </c>
      <c r="F24" s="17">
        <f>SUM(G24,H24)</f>
        <v>0</v>
      </c>
      <c r="G24" s="17">
        <v>0</v>
      </c>
      <c r="H24" s="17">
        <v>0</v>
      </c>
      <c r="I24" s="17">
        <f>SUM(J24,K24)</f>
        <v>0</v>
      </c>
      <c r="J24" s="17">
        <v>0</v>
      </c>
      <c r="K24" s="17">
        <v>0</v>
      </c>
      <c r="L24" s="17">
        <f>SUM(M24,N24)</f>
        <v>0</v>
      </c>
      <c r="M24" s="17">
        <v>0</v>
      </c>
      <c r="N24" s="17">
        <v>0</v>
      </c>
    </row>
    <row r="25" spans="1:14" ht="39.75" hidden="1" customHeight="1" x14ac:dyDescent="0.25">
      <c r="A25" s="15">
        <v>2122</v>
      </c>
      <c r="B25" s="16" t="s">
        <v>175</v>
      </c>
      <c r="C25" s="15" t="s">
        <v>163</v>
      </c>
      <c r="D25" s="15" t="s">
        <v>170</v>
      </c>
      <c r="E25" s="15" t="s">
        <v>170</v>
      </c>
      <c r="F25" s="17">
        <f>SUM(G25,H25)</f>
        <v>0</v>
      </c>
      <c r="G25" s="17">
        <v>0</v>
      </c>
      <c r="H25" s="17">
        <v>0</v>
      </c>
      <c r="I25" s="17">
        <f>SUM(J25,K25)</f>
        <v>0</v>
      </c>
      <c r="J25" s="17">
        <v>0</v>
      </c>
      <c r="K25" s="17">
        <v>0</v>
      </c>
      <c r="L25" s="17">
        <f>SUM(M25,N25)</f>
        <v>0</v>
      </c>
      <c r="M25" s="17">
        <v>0</v>
      </c>
      <c r="N25" s="17">
        <v>0</v>
      </c>
    </row>
    <row r="26" spans="1:14" ht="33.75" customHeight="1" x14ac:dyDescent="0.25">
      <c r="A26" s="15">
        <v>2130</v>
      </c>
      <c r="B26" s="16" t="s">
        <v>176</v>
      </c>
      <c r="C26" s="15" t="s">
        <v>163</v>
      </c>
      <c r="D26" s="15" t="s">
        <v>172</v>
      </c>
      <c r="E26" s="15" t="s">
        <v>164</v>
      </c>
      <c r="F26" s="17">
        <f t="shared" ref="F26:N26" si="4">SUM(F28:F30)</f>
        <v>7400000</v>
      </c>
      <c r="G26" s="17">
        <f t="shared" si="4"/>
        <v>7400000</v>
      </c>
      <c r="H26" s="17">
        <f t="shared" si="4"/>
        <v>0</v>
      </c>
      <c r="I26" s="17">
        <f t="shared" si="4"/>
        <v>7400000</v>
      </c>
      <c r="J26" s="17">
        <f t="shared" si="4"/>
        <v>7400000</v>
      </c>
      <c r="K26" s="17">
        <f t="shared" si="4"/>
        <v>0</v>
      </c>
      <c r="L26" s="17">
        <f t="shared" si="4"/>
        <v>4776400</v>
      </c>
      <c r="M26" s="17">
        <f t="shared" si="4"/>
        <v>4776400</v>
      </c>
      <c r="N26" s="17">
        <f t="shared" si="4"/>
        <v>0</v>
      </c>
    </row>
    <row r="27" spans="1:14" ht="39.75" hidden="1" customHeight="1" x14ac:dyDescent="0.25">
      <c r="A27" s="15"/>
      <c r="B27" s="16" t="s">
        <v>167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39.75" hidden="1" customHeight="1" x14ac:dyDescent="0.25">
      <c r="A28" s="15">
        <v>2131</v>
      </c>
      <c r="B28" s="16" t="s">
        <v>177</v>
      </c>
      <c r="C28" s="15" t="s">
        <v>163</v>
      </c>
      <c r="D28" s="15" t="s">
        <v>172</v>
      </c>
      <c r="E28" s="15" t="s">
        <v>163</v>
      </c>
      <c r="F28" s="17">
        <f>SUM(G28,H28)</f>
        <v>0</v>
      </c>
      <c r="G28" s="17">
        <v>0</v>
      </c>
      <c r="H28" s="17">
        <v>0</v>
      </c>
      <c r="I28" s="17">
        <f>SUM(J28,K28)</f>
        <v>0</v>
      </c>
      <c r="J28" s="17">
        <v>0</v>
      </c>
      <c r="K28" s="17">
        <v>0</v>
      </c>
      <c r="L28" s="17">
        <f>SUM(M28,N28)</f>
        <v>0</v>
      </c>
      <c r="M28" s="17">
        <v>0</v>
      </c>
      <c r="N28" s="17">
        <v>0</v>
      </c>
    </row>
    <row r="29" spans="1:14" ht="39.75" hidden="1" customHeight="1" x14ac:dyDescent="0.25">
      <c r="A29" s="15">
        <v>2132</v>
      </c>
      <c r="B29" s="16" t="s">
        <v>178</v>
      </c>
      <c r="C29" s="15" t="s">
        <v>163</v>
      </c>
      <c r="D29" s="15" t="s">
        <v>172</v>
      </c>
      <c r="E29" s="15" t="s">
        <v>170</v>
      </c>
      <c r="F29" s="17">
        <f>SUM(G29,H29)</f>
        <v>0</v>
      </c>
      <c r="G29" s="17">
        <v>0</v>
      </c>
      <c r="H29" s="17">
        <v>0</v>
      </c>
      <c r="I29" s="17">
        <f>SUM(J29,K29)</f>
        <v>0</v>
      </c>
      <c r="J29" s="17">
        <v>0</v>
      </c>
      <c r="K29" s="17">
        <v>0</v>
      </c>
      <c r="L29" s="17">
        <f>SUM(M29,N29)</f>
        <v>0</v>
      </c>
      <c r="M29" s="17">
        <v>0</v>
      </c>
      <c r="N29" s="17">
        <v>0</v>
      </c>
    </row>
    <row r="30" spans="1:14" ht="33.75" customHeight="1" x14ac:dyDescent="0.25">
      <c r="A30" s="15">
        <v>2133</v>
      </c>
      <c r="B30" s="16" t="s">
        <v>179</v>
      </c>
      <c r="C30" s="15" t="s">
        <v>163</v>
      </c>
      <c r="D30" s="15" t="s">
        <v>172</v>
      </c>
      <c r="E30" s="15" t="s">
        <v>172</v>
      </c>
      <c r="F30" s="17">
        <f>SUM(G30,H30)</f>
        <v>7400000</v>
      </c>
      <c r="G30" s="17">
        <v>7400000</v>
      </c>
      <c r="H30" s="17">
        <v>0</v>
      </c>
      <c r="I30" s="17">
        <f>SUM(J30,K30)</f>
        <v>7400000</v>
      </c>
      <c r="J30" s="17">
        <v>7400000</v>
      </c>
      <c r="K30" s="17">
        <v>0</v>
      </c>
      <c r="L30" s="17">
        <f>SUM(M30,N30)</f>
        <v>4776400</v>
      </c>
      <c r="M30" s="17">
        <v>4776400</v>
      </c>
      <c r="N30" s="17">
        <v>0</v>
      </c>
    </row>
    <row r="31" spans="1:14" ht="39.75" hidden="1" customHeight="1" x14ac:dyDescent="0.25">
      <c r="A31" s="15">
        <v>2140</v>
      </c>
      <c r="B31" s="16" t="s">
        <v>180</v>
      </c>
      <c r="C31" s="15" t="s">
        <v>163</v>
      </c>
      <c r="D31" s="15" t="s">
        <v>181</v>
      </c>
      <c r="E31" s="15" t="s">
        <v>164</v>
      </c>
      <c r="F31" s="17">
        <f t="shared" ref="F31:N31" si="5">SUM(F33)</f>
        <v>0</v>
      </c>
      <c r="G31" s="17">
        <f t="shared" si="5"/>
        <v>0</v>
      </c>
      <c r="H31" s="17">
        <f t="shared" si="5"/>
        <v>0</v>
      </c>
      <c r="I31" s="17">
        <f t="shared" si="5"/>
        <v>0</v>
      </c>
      <c r="J31" s="17">
        <f t="shared" si="5"/>
        <v>0</v>
      </c>
      <c r="K31" s="17">
        <f t="shared" si="5"/>
        <v>0</v>
      </c>
      <c r="L31" s="17">
        <f t="shared" si="5"/>
        <v>0</v>
      </c>
      <c r="M31" s="17">
        <f t="shared" si="5"/>
        <v>0</v>
      </c>
      <c r="N31" s="17">
        <f t="shared" si="5"/>
        <v>0</v>
      </c>
    </row>
    <row r="32" spans="1:14" ht="39.75" hidden="1" customHeight="1" x14ac:dyDescent="0.25">
      <c r="A32" s="15"/>
      <c r="B32" s="16" t="s">
        <v>167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39.75" hidden="1" customHeight="1" x14ac:dyDescent="0.25">
      <c r="A33" s="15">
        <v>2141</v>
      </c>
      <c r="B33" s="16" t="s">
        <v>182</v>
      </c>
      <c r="C33" s="15" t="s">
        <v>163</v>
      </c>
      <c r="D33" s="15" t="s">
        <v>181</v>
      </c>
      <c r="E33" s="15" t="s">
        <v>163</v>
      </c>
      <c r="F33" s="17">
        <f>SUM(G33,H33)</f>
        <v>0</v>
      </c>
      <c r="G33" s="17">
        <v>0</v>
      </c>
      <c r="H33" s="17">
        <v>0</v>
      </c>
      <c r="I33" s="17">
        <f>SUM(J33,K33)</f>
        <v>0</v>
      </c>
      <c r="J33" s="17">
        <v>0</v>
      </c>
      <c r="K33" s="17">
        <v>0</v>
      </c>
      <c r="L33" s="17">
        <f>SUM(M33,N33)</f>
        <v>0</v>
      </c>
      <c r="M33" s="17">
        <v>0</v>
      </c>
      <c r="N33" s="17">
        <v>0</v>
      </c>
    </row>
    <row r="34" spans="1:14" ht="39.75" hidden="1" customHeight="1" x14ac:dyDescent="0.25">
      <c r="A34" s="15">
        <v>2150</v>
      </c>
      <c r="B34" s="16" t="s">
        <v>183</v>
      </c>
      <c r="C34" s="15" t="s">
        <v>163</v>
      </c>
      <c r="D34" s="15" t="s">
        <v>184</v>
      </c>
      <c r="E34" s="15" t="s">
        <v>164</v>
      </c>
      <c r="F34" s="17">
        <f t="shared" ref="F34:N34" si="6">SUM(F36)</f>
        <v>0</v>
      </c>
      <c r="G34" s="17">
        <f t="shared" si="6"/>
        <v>0</v>
      </c>
      <c r="H34" s="17">
        <f t="shared" si="6"/>
        <v>0</v>
      </c>
      <c r="I34" s="17">
        <f t="shared" si="6"/>
        <v>0</v>
      </c>
      <c r="J34" s="17">
        <f t="shared" si="6"/>
        <v>0</v>
      </c>
      <c r="K34" s="17">
        <f t="shared" si="6"/>
        <v>0</v>
      </c>
      <c r="L34" s="17">
        <f t="shared" si="6"/>
        <v>0</v>
      </c>
      <c r="M34" s="17">
        <f t="shared" si="6"/>
        <v>0</v>
      </c>
      <c r="N34" s="17">
        <f t="shared" si="6"/>
        <v>0</v>
      </c>
    </row>
    <row r="35" spans="1:14" ht="39.75" hidden="1" customHeight="1" x14ac:dyDescent="0.25">
      <c r="A35" s="15"/>
      <c r="B35" s="16" t="s">
        <v>167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39.75" hidden="1" customHeight="1" x14ac:dyDescent="0.25">
      <c r="A36" s="15">
        <v>2151</v>
      </c>
      <c r="B36" s="16" t="s">
        <v>185</v>
      </c>
      <c r="C36" s="15" t="s">
        <v>163</v>
      </c>
      <c r="D36" s="15" t="s">
        <v>184</v>
      </c>
      <c r="E36" s="15" t="s">
        <v>163</v>
      </c>
      <c r="F36" s="17">
        <f>SUM(G36,H36)</f>
        <v>0</v>
      </c>
      <c r="G36" s="17">
        <v>0</v>
      </c>
      <c r="H36" s="17">
        <v>0</v>
      </c>
      <c r="I36" s="17">
        <f>SUM(J36,K36)</f>
        <v>0</v>
      </c>
      <c r="J36" s="17">
        <v>0</v>
      </c>
      <c r="K36" s="17">
        <v>0</v>
      </c>
      <c r="L36" s="17">
        <f>SUM(M36,N36)</f>
        <v>0</v>
      </c>
      <c r="M36" s="17">
        <v>0</v>
      </c>
      <c r="N36" s="17">
        <v>0</v>
      </c>
    </row>
    <row r="37" spans="1:14" ht="39.950000000000003" customHeight="1" x14ac:dyDescent="0.25">
      <c r="A37" s="15">
        <v>2160</v>
      </c>
      <c r="B37" s="16" t="s">
        <v>186</v>
      </c>
      <c r="C37" s="15" t="s">
        <v>163</v>
      </c>
      <c r="D37" s="15" t="s">
        <v>187</v>
      </c>
      <c r="E37" s="15" t="s">
        <v>164</v>
      </c>
      <c r="F37" s="17">
        <f t="shared" ref="F37:N37" si="7">SUM(F39)</f>
        <v>29430000</v>
      </c>
      <c r="G37" s="17">
        <f t="shared" si="7"/>
        <v>29430000</v>
      </c>
      <c r="H37" s="17">
        <f t="shared" si="7"/>
        <v>0</v>
      </c>
      <c r="I37" s="17">
        <f t="shared" si="7"/>
        <v>52524000</v>
      </c>
      <c r="J37" s="17">
        <f t="shared" si="7"/>
        <v>51524000</v>
      </c>
      <c r="K37" s="17">
        <f t="shared" si="7"/>
        <v>1000000</v>
      </c>
      <c r="L37" s="17">
        <f t="shared" si="7"/>
        <v>28291762</v>
      </c>
      <c r="M37" s="17">
        <f t="shared" si="7"/>
        <v>28006762</v>
      </c>
      <c r="N37" s="17">
        <f t="shared" si="7"/>
        <v>285000</v>
      </c>
    </row>
    <row r="38" spans="1:14" ht="3" customHeight="1" x14ac:dyDescent="0.25">
      <c r="A38" s="15"/>
      <c r="B38" s="16" t="s">
        <v>167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27" customHeight="1" x14ac:dyDescent="0.25">
      <c r="A39" s="15">
        <v>2161</v>
      </c>
      <c r="B39" s="16" t="s">
        <v>188</v>
      </c>
      <c r="C39" s="15" t="s">
        <v>163</v>
      </c>
      <c r="D39" s="15" t="s">
        <v>187</v>
      </c>
      <c r="E39" s="15" t="s">
        <v>163</v>
      </c>
      <c r="F39" s="17">
        <f>SUM(G39,H39)</f>
        <v>29430000</v>
      </c>
      <c r="G39" s="17">
        <v>29430000</v>
      </c>
      <c r="H39" s="17">
        <v>0</v>
      </c>
      <c r="I39" s="17">
        <f>SUM(J39,K39)</f>
        <v>52524000</v>
      </c>
      <c r="J39" s="17">
        <v>51524000</v>
      </c>
      <c r="K39" s="17">
        <v>1000000</v>
      </c>
      <c r="L39" s="17">
        <f>SUM(M39,N39)</f>
        <v>28291762</v>
      </c>
      <c r="M39" s="17">
        <v>28006762</v>
      </c>
      <c r="N39" s="17">
        <v>285000</v>
      </c>
    </row>
    <row r="40" spans="1:14" ht="39.75" hidden="1" customHeight="1" x14ac:dyDescent="0.25">
      <c r="A40" s="15">
        <v>2170</v>
      </c>
      <c r="B40" s="16" t="s">
        <v>189</v>
      </c>
      <c r="C40" s="15" t="s">
        <v>163</v>
      </c>
      <c r="D40" s="15" t="s">
        <v>190</v>
      </c>
      <c r="E40" s="15" t="s">
        <v>164</v>
      </c>
      <c r="F40" s="17">
        <f t="shared" ref="F40:N40" si="8">SUM(F42)</f>
        <v>0</v>
      </c>
      <c r="G40" s="17">
        <f t="shared" si="8"/>
        <v>0</v>
      </c>
      <c r="H40" s="17">
        <f t="shared" si="8"/>
        <v>0</v>
      </c>
      <c r="I40" s="17">
        <f t="shared" si="8"/>
        <v>0</v>
      </c>
      <c r="J40" s="17">
        <f t="shared" si="8"/>
        <v>0</v>
      </c>
      <c r="K40" s="17">
        <f t="shared" si="8"/>
        <v>0</v>
      </c>
      <c r="L40" s="17">
        <f t="shared" si="8"/>
        <v>0</v>
      </c>
      <c r="M40" s="17">
        <f t="shared" si="8"/>
        <v>0</v>
      </c>
      <c r="N40" s="17">
        <f t="shared" si="8"/>
        <v>0</v>
      </c>
    </row>
    <row r="41" spans="1:14" ht="39.75" hidden="1" customHeight="1" x14ac:dyDescent="0.25">
      <c r="A41" s="15"/>
      <c r="B41" s="16" t="s">
        <v>167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39.75" hidden="1" customHeight="1" x14ac:dyDescent="0.25">
      <c r="A42" s="15">
        <v>2171</v>
      </c>
      <c r="B42" s="16" t="s">
        <v>189</v>
      </c>
      <c r="C42" s="15" t="s">
        <v>163</v>
      </c>
      <c r="D42" s="15" t="s">
        <v>190</v>
      </c>
      <c r="E42" s="15" t="s">
        <v>163</v>
      </c>
      <c r="F42" s="17">
        <f>SUM(G42,H42)</f>
        <v>0</v>
      </c>
      <c r="G42" s="17">
        <v>0</v>
      </c>
      <c r="H42" s="17">
        <v>0</v>
      </c>
      <c r="I42" s="17">
        <f>SUM(J42,K42)</f>
        <v>0</v>
      </c>
      <c r="J42" s="17">
        <v>0</v>
      </c>
      <c r="K42" s="17">
        <v>0</v>
      </c>
      <c r="L42" s="17">
        <f>SUM(M42,N42)</f>
        <v>0</v>
      </c>
      <c r="M42" s="17">
        <v>0</v>
      </c>
      <c r="N42" s="17">
        <v>0</v>
      </c>
    </row>
    <row r="43" spans="1:14" ht="39.75" hidden="1" customHeight="1" x14ac:dyDescent="0.25">
      <c r="A43" s="15">
        <v>2180</v>
      </c>
      <c r="B43" s="16" t="s">
        <v>191</v>
      </c>
      <c r="C43" s="15" t="s">
        <v>163</v>
      </c>
      <c r="D43" s="15" t="s">
        <v>192</v>
      </c>
      <c r="E43" s="15" t="s">
        <v>164</v>
      </c>
      <c r="F43" s="17">
        <f t="shared" ref="F43:N43" si="9">SUM(F45)</f>
        <v>0</v>
      </c>
      <c r="G43" s="17">
        <f t="shared" si="9"/>
        <v>0</v>
      </c>
      <c r="H43" s="17">
        <f t="shared" si="9"/>
        <v>0</v>
      </c>
      <c r="I43" s="17">
        <f t="shared" si="9"/>
        <v>0</v>
      </c>
      <c r="J43" s="17">
        <f t="shared" si="9"/>
        <v>0</v>
      </c>
      <c r="K43" s="17">
        <f t="shared" si="9"/>
        <v>0</v>
      </c>
      <c r="L43" s="17">
        <f t="shared" si="9"/>
        <v>0</v>
      </c>
      <c r="M43" s="17">
        <f t="shared" si="9"/>
        <v>0</v>
      </c>
      <c r="N43" s="17">
        <f t="shared" si="9"/>
        <v>0</v>
      </c>
    </row>
    <row r="44" spans="1:14" ht="39.75" hidden="1" customHeight="1" x14ac:dyDescent="0.25">
      <c r="A44" s="15"/>
      <c r="B44" s="16" t="s">
        <v>167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39.75" hidden="1" customHeight="1" x14ac:dyDescent="0.25">
      <c r="A45" s="15">
        <v>2181</v>
      </c>
      <c r="B45" s="16" t="s">
        <v>191</v>
      </c>
      <c r="C45" s="15" t="s">
        <v>163</v>
      </c>
      <c r="D45" s="15" t="s">
        <v>192</v>
      </c>
      <c r="E45" s="15" t="s">
        <v>163</v>
      </c>
      <c r="F45" s="17">
        <f t="shared" ref="F45:N45" si="10">SUM(F47:F48)</f>
        <v>0</v>
      </c>
      <c r="G45" s="17">
        <f t="shared" si="10"/>
        <v>0</v>
      </c>
      <c r="H45" s="17">
        <f t="shared" si="10"/>
        <v>0</v>
      </c>
      <c r="I45" s="17">
        <f t="shared" si="10"/>
        <v>0</v>
      </c>
      <c r="J45" s="17">
        <f t="shared" si="10"/>
        <v>0</v>
      </c>
      <c r="K45" s="17">
        <f t="shared" si="10"/>
        <v>0</v>
      </c>
      <c r="L45" s="17">
        <f t="shared" si="10"/>
        <v>0</v>
      </c>
      <c r="M45" s="17">
        <f t="shared" si="10"/>
        <v>0</v>
      </c>
      <c r="N45" s="17">
        <f t="shared" si="10"/>
        <v>0</v>
      </c>
    </row>
    <row r="46" spans="1:14" ht="39.75" hidden="1" customHeight="1" x14ac:dyDescent="0.25">
      <c r="A46" s="15"/>
      <c r="B46" s="16" t="s">
        <v>167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39.75" hidden="1" customHeight="1" x14ac:dyDescent="0.25">
      <c r="A47" s="15">
        <v>2182</v>
      </c>
      <c r="B47" s="16" t="s">
        <v>193</v>
      </c>
      <c r="C47" s="15" t="s">
        <v>163</v>
      </c>
      <c r="D47" s="15" t="s">
        <v>192</v>
      </c>
      <c r="E47" s="15" t="s">
        <v>163</v>
      </c>
      <c r="F47" s="17">
        <f>SUM(G47,H47)</f>
        <v>0</v>
      </c>
      <c r="G47" s="17">
        <v>0</v>
      </c>
      <c r="H47" s="17">
        <v>0</v>
      </c>
      <c r="I47" s="17">
        <f>SUM(J47,K47)</f>
        <v>0</v>
      </c>
      <c r="J47" s="17">
        <v>0</v>
      </c>
      <c r="K47" s="17">
        <v>0</v>
      </c>
      <c r="L47" s="17">
        <f>SUM(M47,N47)</f>
        <v>0</v>
      </c>
      <c r="M47" s="17">
        <v>0</v>
      </c>
      <c r="N47" s="17">
        <v>0</v>
      </c>
    </row>
    <row r="48" spans="1:14" ht="39.75" hidden="1" customHeight="1" x14ac:dyDescent="0.25">
      <c r="A48" s="15">
        <v>2183</v>
      </c>
      <c r="B48" s="16" t="s">
        <v>194</v>
      </c>
      <c r="C48" s="15" t="s">
        <v>163</v>
      </c>
      <c r="D48" s="15" t="s">
        <v>192</v>
      </c>
      <c r="E48" s="15" t="s">
        <v>163</v>
      </c>
      <c r="F48" s="17">
        <f>SUM(G48,H48)</f>
        <v>0</v>
      </c>
      <c r="G48" s="17">
        <v>0</v>
      </c>
      <c r="H48" s="17">
        <v>0</v>
      </c>
      <c r="I48" s="17">
        <f>SUM(J48,K48)</f>
        <v>0</v>
      </c>
      <c r="J48" s="17">
        <v>0</v>
      </c>
      <c r="K48" s="17">
        <v>0</v>
      </c>
      <c r="L48" s="17">
        <f>SUM(M48,N48)</f>
        <v>0</v>
      </c>
      <c r="M48" s="17">
        <v>0</v>
      </c>
      <c r="N48" s="17">
        <v>0</v>
      </c>
    </row>
    <row r="49" spans="1:14" ht="39.75" hidden="1" customHeight="1" x14ac:dyDescent="0.25">
      <c r="A49" s="15">
        <v>2200</v>
      </c>
      <c r="B49" s="16" t="s">
        <v>195</v>
      </c>
      <c r="C49" s="15" t="s">
        <v>170</v>
      </c>
      <c r="D49" s="15" t="s">
        <v>164</v>
      </c>
      <c r="E49" s="15" t="s">
        <v>164</v>
      </c>
      <c r="F49" s="17">
        <f t="shared" ref="F49:N49" si="11">SUM(F51,F54,F57,F60,F63)</f>
        <v>0</v>
      </c>
      <c r="G49" s="17">
        <f t="shared" si="11"/>
        <v>0</v>
      </c>
      <c r="H49" s="17">
        <f t="shared" si="11"/>
        <v>0</v>
      </c>
      <c r="I49" s="17">
        <f t="shared" si="11"/>
        <v>0</v>
      </c>
      <c r="J49" s="17">
        <f t="shared" si="11"/>
        <v>0</v>
      </c>
      <c r="K49" s="17">
        <f t="shared" si="11"/>
        <v>0</v>
      </c>
      <c r="L49" s="17">
        <f t="shared" si="11"/>
        <v>0</v>
      </c>
      <c r="M49" s="17">
        <f t="shared" si="11"/>
        <v>0</v>
      </c>
      <c r="N49" s="17">
        <f t="shared" si="11"/>
        <v>0</v>
      </c>
    </row>
    <row r="50" spans="1:14" ht="39.75" hidden="1" customHeight="1" x14ac:dyDescent="0.25">
      <c r="A50" s="15"/>
      <c r="B50" s="16" t="s">
        <v>165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39.75" hidden="1" customHeight="1" x14ac:dyDescent="0.25">
      <c r="A51" s="15">
        <v>2210</v>
      </c>
      <c r="B51" s="16" t="s">
        <v>196</v>
      </c>
      <c r="C51" s="15" t="s">
        <v>170</v>
      </c>
      <c r="D51" s="15" t="s">
        <v>163</v>
      </c>
      <c r="E51" s="15" t="s">
        <v>164</v>
      </c>
      <c r="F51" s="17">
        <f t="shared" ref="F51:N51" si="12">SUM(F53)</f>
        <v>0</v>
      </c>
      <c r="G51" s="17">
        <f t="shared" si="12"/>
        <v>0</v>
      </c>
      <c r="H51" s="17">
        <f t="shared" si="12"/>
        <v>0</v>
      </c>
      <c r="I51" s="17">
        <f t="shared" si="12"/>
        <v>0</v>
      </c>
      <c r="J51" s="17">
        <f t="shared" si="12"/>
        <v>0</v>
      </c>
      <c r="K51" s="17">
        <f t="shared" si="12"/>
        <v>0</v>
      </c>
      <c r="L51" s="17">
        <f t="shared" si="12"/>
        <v>0</v>
      </c>
      <c r="M51" s="17">
        <f t="shared" si="12"/>
        <v>0</v>
      </c>
      <c r="N51" s="17">
        <f t="shared" si="12"/>
        <v>0</v>
      </c>
    </row>
    <row r="52" spans="1:14" ht="39.75" hidden="1" customHeight="1" x14ac:dyDescent="0.25">
      <c r="A52" s="15"/>
      <c r="B52" s="16" t="s">
        <v>167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39.75" hidden="1" customHeight="1" x14ac:dyDescent="0.25">
      <c r="A53" s="15">
        <v>2211</v>
      </c>
      <c r="B53" s="16" t="s">
        <v>197</v>
      </c>
      <c r="C53" s="15" t="s">
        <v>170</v>
      </c>
      <c r="D53" s="15" t="s">
        <v>163</v>
      </c>
      <c r="E53" s="15" t="s">
        <v>163</v>
      </c>
      <c r="F53" s="17">
        <f>SUM(G53,H53)</f>
        <v>0</v>
      </c>
      <c r="G53" s="17">
        <v>0</v>
      </c>
      <c r="H53" s="17">
        <v>0</v>
      </c>
      <c r="I53" s="17">
        <f>SUM(J53,K53)</f>
        <v>0</v>
      </c>
      <c r="J53" s="17">
        <v>0</v>
      </c>
      <c r="K53" s="17">
        <v>0</v>
      </c>
      <c r="L53" s="17">
        <f>SUM(M53,N53)</f>
        <v>0</v>
      </c>
      <c r="M53" s="17">
        <v>0</v>
      </c>
      <c r="N53" s="17">
        <v>0</v>
      </c>
    </row>
    <row r="54" spans="1:14" ht="39.75" hidden="1" customHeight="1" x14ac:dyDescent="0.25">
      <c r="A54" s="15">
        <v>2220</v>
      </c>
      <c r="B54" s="16" t="s">
        <v>198</v>
      </c>
      <c r="C54" s="15" t="s">
        <v>170</v>
      </c>
      <c r="D54" s="15" t="s">
        <v>170</v>
      </c>
      <c r="E54" s="15" t="s">
        <v>164</v>
      </c>
      <c r="F54" s="17">
        <f t="shared" ref="F54:N54" si="13">SUM(F56)</f>
        <v>0</v>
      </c>
      <c r="G54" s="17">
        <f t="shared" si="13"/>
        <v>0</v>
      </c>
      <c r="H54" s="17">
        <f t="shared" si="13"/>
        <v>0</v>
      </c>
      <c r="I54" s="17">
        <f t="shared" si="13"/>
        <v>0</v>
      </c>
      <c r="J54" s="17">
        <f t="shared" si="13"/>
        <v>0</v>
      </c>
      <c r="K54" s="17">
        <f t="shared" si="13"/>
        <v>0</v>
      </c>
      <c r="L54" s="17">
        <f t="shared" si="13"/>
        <v>0</v>
      </c>
      <c r="M54" s="17">
        <f t="shared" si="13"/>
        <v>0</v>
      </c>
      <c r="N54" s="17">
        <f t="shared" si="13"/>
        <v>0</v>
      </c>
    </row>
    <row r="55" spans="1:14" ht="39.75" hidden="1" customHeight="1" x14ac:dyDescent="0.25">
      <c r="A55" s="15"/>
      <c r="B55" s="16" t="s">
        <v>167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39.75" hidden="1" customHeight="1" x14ac:dyDescent="0.25">
      <c r="A56" s="15">
        <v>2221</v>
      </c>
      <c r="B56" s="16" t="s">
        <v>199</v>
      </c>
      <c r="C56" s="15" t="s">
        <v>170</v>
      </c>
      <c r="D56" s="15" t="s">
        <v>170</v>
      </c>
      <c r="E56" s="15" t="s">
        <v>163</v>
      </c>
      <c r="F56" s="17">
        <f>SUM(G56,H56)</f>
        <v>0</v>
      </c>
      <c r="G56" s="17">
        <v>0</v>
      </c>
      <c r="H56" s="17">
        <v>0</v>
      </c>
      <c r="I56" s="17">
        <f>SUM(J56,K56)</f>
        <v>0</v>
      </c>
      <c r="J56" s="17">
        <v>0</v>
      </c>
      <c r="K56" s="17">
        <v>0</v>
      </c>
      <c r="L56" s="17">
        <f>SUM(M56,N56)</f>
        <v>0</v>
      </c>
      <c r="M56" s="17">
        <v>0</v>
      </c>
      <c r="N56" s="17">
        <v>0</v>
      </c>
    </row>
    <row r="57" spans="1:14" ht="39.75" hidden="1" customHeight="1" x14ac:dyDescent="0.25">
      <c r="A57" s="15">
        <v>2230</v>
      </c>
      <c r="B57" s="16" t="s">
        <v>200</v>
      </c>
      <c r="C57" s="15" t="s">
        <v>170</v>
      </c>
      <c r="D57" s="15" t="s">
        <v>172</v>
      </c>
      <c r="E57" s="15" t="s">
        <v>164</v>
      </c>
      <c r="F57" s="17">
        <f t="shared" ref="F57:N57" si="14">SUM(F59)</f>
        <v>0</v>
      </c>
      <c r="G57" s="17">
        <f t="shared" si="14"/>
        <v>0</v>
      </c>
      <c r="H57" s="17">
        <f t="shared" si="14"/>
        <v>0</v>
      </c>
      <c r="I57" s="17">
        <f t="shared" si="14"/>
        <v>0</v>
      </c>
      <c r="J57" s="17">
        <f t="shared" si="14"/>
        <v>0</v>
      </c>
      <c r="K57" s="17">
        <f t="shared" si="14"/>
        <v>0</v>
      </c>
      <c r="L57" s="17">
        <f t="shared" si="14"/>
        <v>0</v>
      </c>
      <c r="M57" s="17">
        <f t="shared" si="14"/>
        <v>0</v>
      </c>
      <c r="N57" s="17">
        <f t="shared" si="14"/>
        <v>0</v>
      </c>
    </row>
    <row r="58" spans="1:14" ht="39.75" hidden="1" customHeight="1" x14ac:dyDescent="0.25">
      <c r="A58" s="15"/>
      <c r="B58" s="16" t="s">
        <v>167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39.75" hidden="1" customHeight="1" x14ac:dyDescent="0.25">
      <c r="A59" s="15">
        <v>2231</v>
      </c>
      <c r="B59" s="16" t="s">
        <v>201</v>
      </c>
      <c r="C59" s="15" t="s">
        <v>170</v>
      </c>
      <c r="D59" s="15" t="s">
        <v>172</v>
      </c>
      <c r="E59" s="15" t="s">
        <v>163</v>
      </c>
      <c r="F59" s="17">
        <f>SUM(G59,H59)</f>
        <v>0</v>
      </c>
      <c r="G59" s="17">
        <v>0</v>
      </c>
      <c r="H59" s="17">
        <v>0</v>
      </c>
      <c r="I59" s="17">
        <f>SUM(J59,K59)</f>
        <v>0</v>
      </c>
      <c r="J59" s="17">
        <v>0</v>
      </c>
      <c r="K59" s="17">
        <v>0</v>
      </c>
      <c r="L59" s="17">
        <f>SUM(M59,N59)</f>
        <v>0</v>
      </c>
      <c r="M59" s="17">
        <v>0</v>
      </c>
      <c r="N59" s="17">
        <v>0</v>
      </c>
    </row>
    <row r="60" spans="1:14" ht="39.75" hidden="1" customHeight="1" x14ac:dyDescent="0.25">
      <c r="A60" s="15">
        <v>2240</v>
      </c>
      <c r="B60" s="16" t="s">
        <v>202</v>
      </c>
      <c r="C60" s="15" t="s">
        <v>170</v>
      </c>
      <c r="D60" s="15" t="s">
        <v>181</v>
      </c>
      <c r="E60" s="15" t="s">
        <v>164</v>
      </c>
      <c r="F60" s="17">
        <f t="shared" ref="F60:N60" si="15">SUM(F62)</f>
        <v>0</v>
      </c>
      <c r="G60" s="17">
        <f t="shared" si="15"/>
        <v>0</v>
      </c>
      <c r="H60" s="17">
        <f t="shared" si="15"/>
        <v>0</v>
      </c>
      <c r="I60" s="17">
        <f t="shared" si="15"/>
        <v>0</v>
      </c>
      <c r="J60" s="17">
        <f t="shared" si="15"/>
        <v>0</v>
      </c>
      <c r="K60" s="17">
        <f t="shared" si="15"/>
        <v>0</v>
      </c>
      <c r="L60" s="17">
        <f t="shared" si="15"/>
        <v>0</v>
      </c>
      <c r="M60" s="17">
        <f t="shared" si="15"/>
        <v>0</v>
      </c>
      <c r="N60" s="17">
        <f t="shared" si="15"/>
        <v>0</v>
      </c>
    </row>
    <row r="61" spans="1:14" ht="0.75" hidden="1" customHeight="1" x14ac:dyDescent="0.25">
      <c r="A61" s="15"/>
      <c r="B61" s="16" t="s">
        <v>167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39.75" hidden="1" customHeight="1" x14ac:dyDescent="0.25">
      <c r="A62" s="15">
        <v>2241</v>
      </c>
      <c r="B62" s="16" t="s">
        <v>202</v>
      </c>
      <c r="C62" s="15" t="s">
        <v>170</v>
      </c>
      <c r="D62" s="15" t="s">
        <v>181</v>
      </c>
      <c r="E62" s="15" t="s">
        <v>163</v>
      </c>
      <c r="F62" s="17">
        <f>SUM(G62,H62)</f>
        <v>0</v>
      </c>
      <c r="G62" s="17">
        <v>0</v>
      </c>
      <c r="H62" s="17">
        <v>0</v>
      </c>
      <c r="I62" s="17">
        <f>SUM(J62,K62)</f>
        <v>0</v>
      </c>
      <c r="J62" s="17">
        <v>0</v>
      </c>
      <c r="K62" s="17">
        <v>0</v>
      </c>
      <c r="L62" s="17">
        <f>SUM(M62,N62)</f>
        <v>0</v>
      </c>
      <c r="M62" s="17">
        <v>0</v>
      </c>
      <c r="N62" s="17">
        <v>0</v>
      </c>
    </row>
    <row r="63" spans="1:14" ht="39.75" hidden="1" customHeight="1" x14ac:dyDescent="0.25">
      <c r="A63" s="15">
        <v>2250</v>
      </c>
      <c r="B63" s="16" t="s">
        <v>203</v>
      </c>
      <c r="C63" s="15" t="s">
        <v>170</v>
      </c>
      <c r="D63" s="15" t="s">
        <v>184</v>
      </c>
      <c r="E63" s="15" t="s">
        <v>164</v>
      </c>
      <c r="F63" s="17">
        <f t="shared" ref="F63:N63" si="16">SUM(F65)</f>
        <v>0</v>
      </c>
      <c r="G63" s="17">
        <f t="shared" si="16"/>
        <v>0</v>
      </c>
      <c r="H63" s="17">
        <f t="shared" si="16"/>
        <v>0</v>
      </c>
      <c r="I63" s="17">
        <f t="shared" si="16"/>
        <v>0</v>
      </c>
      <c r="J63" s="17">
        <f t="shared" si="16"/>
        <v>0</v>
      </c>
      <c r="K63" s="17">
        <f t="shared" si="16"/>
        <v>0</v>
      </c>
      <c r="L63" s="17">
        <f t="shared" si="16"/>
        <v>0</v>
      </c>
      <c r="M63" s="17">
        <f t="shared" si="16"/>
        <v>0</v>
      </c>
      <c r="N63" s="17">
        <f t="shared" si="16"/>
        <v>0</v>
      </c>
    </row>
    <row r="64" spans="1:14" ht="1.5" hidden="1" customHeight="1" x14ac:dyDescent="0.25">
      <c r="A64" s="15"/>
      <c r="B64" s="16" t="s">
        <v>167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39.75" hidden="1" customHeight="1" x14ac:dyDescent="0.25">
      <c r="A65" s="15">
        <v>2251</v>
      </c>
      <c r="B65" s="16" t="s">
        <v>203</v>
      </c>
      <c r="C65" s="15" t="s">
        <v>170</v>
      </c>
      <c r="D65" s="15" t="s">
        <v>184</v>
      </c>
      <c r="E65" s="15" t="s">
        <v>163</v>
      </c>
      <c r="F65" s="17">
        <f>SUM(G65,H65)</f>
        <v>0</v>
      </c>
      <c r="G65" s="17">
        <v>0</v>
      </c>
      <c r="H65" s="17">
        <v>0</v>
      </c>
      <c r="I65" s="17">
        <f>SUM(J65,K65)</f>
        <v>0</v>
      </c>
      <c r="J65" s="17">
        <v>0</v>
      </c>
      <c r="K65" s="17">
        <v>0</v>
      </c>
      <c r="L65" s="17">
        <f>SUM(M65,N65)</f>
        <v>0</v>
      </c>
      <c r="M65" s="17">
        <v>0</v>
      </c>
      <c r="N65" s="17">
        <v>0</v>
      </c>
    </row>
    <row r="66" spans="1:14" ht="39.75" hidden="1" customHeight="1" x14ac:dyDescent="0.25">
      <c r="A66" s="15">
        <v>2300</v>
      </c>
      <c r="B66" s="16" t="s">
        <v>204</v>
      </c>
      <c r="C66" s="15" t="s">
        <v>172</v>
      </c>
      <c r="D66" s="15" t="s">
        <v>164</v>
      </c>
      <c r="E66" s="15" t="s">
        <v>164</v>
      </c>
      <c r="F66" s="17">
        <f t="shared" ref="F66:N66" si="17">SUM(F68,F73,F76,F80,F83,F86,F89,F92)</f>
        <v>0</v>
      </c>
      <c r="G66" s="17">
        <f t="shared" si="17"/>
        <v>0</v>
      </c>
      <c r="H66" s="17">
        <f t="shared" si="17"/>
        <v>0</v>
      </c>
      <c r="I66" s="17">
        <f t="shared" si="17"/>
        <v>0</v>
      </c>
      <c r="J66" s="17">
        <f t="shared" si="17"/>
        <v>0</v>
      </c>
      <c r="K66" s="17">
        <f t="shared" si="17"/>
        <v>0</v>
      </c>
      <c r="L66" s="17">
        <f t="shared" si="17"/>
        <v>0</v>
      </c>
      <c r="M66" s="17">
        <f t="shared" si="17"/>
        <v>0</v>
      </c>
      <c r="N66" s="17">
        <f t="shared" si="17"/>
        <v>0</v>
      </c>
    </row>
    <row r="67" spans="1:14" ht="39.75" hidden="1" customHeight="1" x14ac:dyDescent="0.25">
      <c r="A67" s="15"/>
      <c r="B67" s="16" t="s">
        <v>165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39.75" hidden="1" customHeight="1" x14ac:dyDescent="0.25">
      <c r="A68" s="15">
        <v>2310</v>
      </c>
      <c r="B68" s="16" t="s">
        <v>205</v>
      </c>
      <c r="C68" s="15" t="s">
        <v>172</v>
      </c>
      <c r="D68" s="15" t="s">
        <v>163</v>
      </c>
      <c r="E68" s="15" t="s">
        <v>164</v>
      </c>
      <c r="F68" s="17">
        <f t="shared" ref="F68:N68" si="18">SUM(F70:F72)</f>
        <v>0</v>
      </c>
      <c r="G68" s="17">
        <f t="shared" si="18"/>
        <v>0</v>
      </c>
      <c r="H68" s="17">
        <f t="shared" si="18"/>
        <v>0</v>
      </c>
      <c r="I68" s="17">
        <f t="shared" si="18"/>
        <v>0</v>
      </c>
      <c r="J68" s="17">
        <f t="shared" si="18"/>
        <v>0</v>
      </c>
      <c r="K68" s="17">
        <f t="shared" si="18"/>
        <v>0</v>
      </c>
      <c r="L68" s="17">
        <f t="shared" si="18"/>
        <v>0</v>
      </c>
      <c r="M68" s="17">
        <f t="shared" si="18"/>
        <v>0</v>
      </c>
      <c r="N68" s="17">
        <f t="shared" si="18"/>
        <v>0</v>
      </c>
    </row>
    <row r="69" spans="1:14" ht="39.75" hidden="1" customHeight="1" x14ac:dyDescent="0.25">
      <c r="A69" s="15"/>
      <c r="B69" s="16" t="s">
        <v>167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 ht="39.75" hidden="1" customHeight="1" x14ac:dyDescent="0.25">
      <c r="A70" s="15">
        <v>2311</v>
      </c>
      <c r="B70" s="16" t="s">
        <v>206</v>
      </c>
      <c r="C70" s="15" t="s">
        <v>172</v>
      </c>
      <c r="D70" s="15" t="s">
        <v>163</v>
      </c>
      <c r="E70" s="15" t="s">
        <v>163</v>
      </c>
      <c r="F70" s="17">
        <f>SUM(G70,H70)</f>
        <v>0</v>
      </c>
      <c r="G70" s="17">
        <v>0</v>
      </c>
      <c r="H70" s="17">
        <v>0</v>
      </c>
      <c r="I70" s="17">
        <f>SUM(J70,K70)</f>
        <v>0</v>
      </c>
      <c r="J70" s="17">
        <v>0</v>
      </c>
      <c r="K70" s="17">
        <v>0</v>
      </c>
      <c r="L70" s="17">
        <f>SUM(M70,N70)</f>
        <v>0</v>
      </c>
      <c r="M70" s="17">
        <v>0</v>
      </c>
      <c r="N70" s="17">
        <v>0</v>
      </c>
    </row>
    <row r="71" spans="1:14" ht="39.75" hidden="1" customHeight="1" x14ac:dyDescent="0.25">
      <c r="A71" s="15">
        <v>2312</v>
      </c>
      <c r="B71" s="16" t="s">
        <v>207</v>
      </c>
      <c r="C71" s="15" t="s">
        <v>172</v>
      </c>
      <c r="D71" s="15" t="s">
        <v>163</v>
      </c>
      <c r="E71" s="15" t="s">
        <v>170</v>
      </c>
      <c r="F71" s="17">
        <f>SUM(G71,H71)</f>
        <v>0</v>
      </c>
      <c r="G71" s="17">
        <v>0</v>
      </c>
      <c r="H71" s="17">
        <v>0</v>
      </c>
      <c r="I71" s="17">
        <f>SUM(J71,K71)</f>
        <v>0</v>
      </c>
      <c r="J71" s="17">
        <v>0</v>
      </c>
      <c r="K71" s="17">
        <v>0</v>
      </c>
      <c r="L71" s="17">
        <f>SUM(M71,N71)</f>
        <v>0</v>
      </c>
      <c r="M71" s="17">
        <v>0</v>
      </c>
      <c r="N71" s="17">
        <v>0</v>
      </c>
    </row>
    <row r="72" spans="1:14" ht="39.75" hidden="1" customHeight="1" x14ac:dyDescent="0.25">
      <c r="A72" s="15">
        <v>2313</v>
      </c>
      <c r="B72" s="16" t="s">
        <v>208</v>
      </c>
      <c r="C72" s="15" t="s">
        <v>172</v>
      </c>
      <c r="D72" s="15" t="s">
        <v>163</v>
      </c>
      <c r="E72" s="15" t="s">
        <v>172</v>
      </c>
      <c r="F72" s="17">
        <f>SUM(G72,H72)</f>
        <v>0</v>
      </c>
      <c r="G72" s="17">
        <v>0</v>
      </c>
      <c r="H72" s="17">
        <v>0</v>
      </c>
      <c r="I72" s="17">
        <f>SUM(J72,K72)</f>
        <v>0</v>
      </c>
      <c r="J72" s="17">
        <v>0</v>
      </c>
      <c r="K72" s="17">
        <v>0</v>
      </c>
      <c r="L72" s="17">
        <f>SUM(M72,N72)</f>
        <v>0</v>
      </c>
      <c r="M72" s="17">
        <v>0</v>
      </c>
      <c r="N72" s="17">
        <v>0</v>
      </c>
    </row>
    <row r="73" spans="1:14" ht="39.75" hidden="1" customHeight="1" x14ac:dyDescent="0.25">
      <c r="A73" s="15">
        <v>2320</v>
      </c>
      <c r="B73" s="16" t="s">
        <v>209</v>
      </c>
      <c r="C73" s="15" t="s">
        <v>172</v>
      </c>
      <c r="D73" s="15" t="s">
        <v>170</v>
      </c>
      <c r="E73" s="15" t="s">
        <v>164</v>
      </c>
      <c r="F73" s="17">
        <f t="shared" ref="F73:N73" si="19">SUM(F75)</f>
        <v>0</v>
      </c>
      <c r="G73" s="17">
        <f t="shared" si="19"/>
        <v>0</v>
      </c>
      <c r="H73" s="17">
        <f t="shared" si="19"/>
        <v>0</v>
      </c>
      <c r="I73" s="17">
        <f t="shared" si="19"/>
        <v>0</v>
      </c>
      <c r="J73" s="17">
        <f t="shared" si="19"/>
        <v>0</v>
      </c>
      <c r="K73" s="17">
        <f t="shared" si="19"/>
        <v>0</v>
      </c>
      <c r="L73" s="17">
        <f t="shared" si="19"/>
        <v>0</v>
      </c>
      <c r="M73" s="17">
        <f t="shared" si="19"/>
        <v>0</v>
      </c>
      <c r="N73" s="17">
        <f t="shared" si="19"/>
        <v>0</v>
      </c>
    </row>
    <row r="74" spans="1:14" ht="39.75" hidden="1" customHeight="1" x14ac:dyDescent="0.25">
      <c r="A74" s="15"/>
      <c r="B74" s="16" t="s">
        <v>167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14" ht="39.75" hidden="1" customHeight="1" x14ac:dyDescent="0.25">
      <c r="A75" s="15">
        <v>2321</v>
      </c>
      <c r="B75" s="16" t="s">
        <v>210</v>
      </c>
      <c r="C75" s="15" t="s">
        <v>172</v>
      </c>
      <c r="D75" s="15" t="s">
        <v>170</v>
      </c>
      <c r="E75" s="15" t="s">
        <v>163</v>
      </c>
      <c r="F75" s="17">
        <f>SUM(G75,H75)</f>
        <v>0</v>
      </c>
      <c r="G75" s="17">
        <v>0</v>
      </c>
      <c r="H75" s="17">
        <v>0</v>
      </c>
      <c r="I75" s="17">
        <f>SUM(J75,K75)</f>
        <v>0</v>
      </c>
      <c r="J75" s="17">
        <v>0</v>
      </c>
      <c r="K75" s="17">
        <v>0</v>
      </c>
      <c r="L75" s="17">
        <f>SUM(M75,N75)</f>
        <v>0</v>
      </c>
      <c r="M75" s="17">
        <v>0</v>
      </c>
      <c r="N75" s="17">
        <v>0</v>
      </c>
    </row>
    <row r="76" spans="1:14" ht="39.75" hidden="1" customHeight="1" x14ac:dyDescent="0.25">
      <c r="A76" s="15">
        <v>2330</v>
      </c>
      <c r="B76" s="16" t="s">
        <v>211</v>
      </c>
      <c r="C76" s="15" t="s">
        <v>172</v>
      </c>
      <c r="D76" s="15" t="s">
        <v>172</v>
      </c>
      <c r="E76" s="15" t="s">
        <v>164</v>
      </c>
      <c r="F76" s="17">
        <f t="shared" ref="F76:N76" si="20">SUM(F78:F79)</f>
        <v>0</v>
      </c>
      <c r="G76" s="17">
        <f t="shared" si="20"/>
        <v>0</v>
      </c>
      <c r="H76" s="17">
        <f t="shared" si="20"/>
        <v>0</v>
      </c>
      <c r="I76" s="17">
        <f t="shared" si="20"/>
        <v>0</v>
      </c>
      <c r="J76" s="17">
        <f t="shared" si="20"/>
        <v>0</v>
      </c>
      <c r="K76" s="17">
        <f t="shared" si="20"/>
        <v>0</v>
      </c>
      <c r="L76" s="17">
        <f t="shared" si="20"/>
        <v>0</v>
      </c>
      <c r="M76" s="17">
        <f t="shared" si="20"/>
        <v>0</v>
      </c>
      <c r="N76" s="17">
        <f t="shared" si="20"/>
        <v>0</v>
      </c>
    </row>
    <row r="77" spans="1:14" ht="39.75" hidden="1" customHeight="1" x14ac:dyDescent="0.25">
      <c r="A77" s="15"/>
      <c r="B77" s="16" t="s">
        <v>167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39.75" hidden="1" customHeight="1" x14ac:dyDescent="0.25">
      <c r="A78" s="15">
        <v>2331</v>
      </c>
      <c r="B78" s="16" t="s">
        <v>212</v>
      </c>
      <c r="C78" s="15" t="s">
        <v>172</v>
      </c>
      <c r="D78" s="15" t="s">
        <v>172</v>
      </c>
      <c r="E78" s="15" t="s">
        <v>163</v>
      </c>
      <c r="F78" s="17">
        <f>SUM(G78,H78)</f>
        <v>0</v>
      </c>
      <c r="G78" s="17">
        <v>0</v>
      </c>
      <c r="H78" s="17">
        <v>0</v>
      </c>
      <c r="I78" s="17">
        <f>SUM(J78,K78)</f>
        <v>0</v>
      </c>
      <c r="J78" s="17">
        <v>0</v>
      </c>
      <c r="K78" s="17">
        <v>0</v>
      </c>
      <c r="L78" s="17">
        <f>SUM(M78,N78)</f>
        <v>0</v>
      </c>
      <c r="M78" s="17">
        <v>0</v>
      </c>
      <c r="N78" s="17">
        <v>0</v>
      </c>
    </row>
    <row r="79" spans="1:14" ht="39.75" hidden="1" customHeight="1" x14ac:dyDescent="0.25">
      <c r="A79" s="15">
        <v>2332</v>
      </c>
      <c r="B79" s="16" t="s">
        <v>213</v>
      </c>
      <c r="C79" s="15" t="s">
        <v>172</v>
      </c>
      <c r="D79" s="15" t="s">
        <v>172</v>
      </c>
      <c r="E79" s="15" t="s">
        <v>170</v>
      </c>
      <c r="F79" s="17">
        <f>SUM(G79,H79)</f>
        <v>0</v>
      </c>
      <c r="G79" s="17">
        <v>0</v>
      </c>
      <c r="H79" s="17">
        <v>0</v>
      </c>
      <c r="I79" s="17">
        <f>SUM(J79,K79)</f>
        <v>0</v>
      </c>
      <c r="J79" s="17">
        <v>0</v>
      </c>
      <c r="K79" s="17">
        <v>0</v>
      </c>
      <c r="L79" s="17">
        <f>SUM(M79,N79)</f>
        <v>0</v>
      </c>
      <c r="M79" s="17">
        <v>0</v>
      </c>
      <c r="N79" s="17">
        <v>0</v>
      </c>
    </row>
    <row r="80" spans="1:14" ht="39.75" hidden="1" customHeight="1" x14ac:dyDescent="0.25">
      <c r="A80" s="15">
        <v>2340</v>
      </c>
      <c r="B80" s="16" t="s">
        <v>214</v>
      </c>
      <c r="C80" s="15" t="s">
        <v>172</v>
      </c>
      <c r="D80" s="15" t="s">
        <v>181</v>
      </c>
      <c r="E80" s="15" t="s">
        <v>164</v>
      </c>
      <c r="F80" s="17">
        <f t="shared" ref="F80:N80" si="21">SUM(F82)</f>
        <v>0</v>
      </c>
      <c r="G80" s="17">
        <f t="shared" si="21"/>
        <v>0</v>
      </c>
      <c r="H80" s="17">
        <f t="shared" si="21"/>
        <v>0</v>
      </c>
      <c r="I80" s="17">
        <f t="shared" si="21"/>
        <v>0</v>
      </c>
      <c r="J80" s="17">
        <f t="shared" si="21"/>
        <v>0</v>
      </c>
      <c r="K80" s="17">
        <f t="shared" si="21"/>
        <v>0</v>
      </c>
      <c r="L80" s="17">
        <f t="shared" si="21"/>
        <v>0</v>
      </c>
      <c r="M80" s="17">
        <f t="shared" si="21"/>
        <v>0</v>
      </c>
      <c r="N80" s="17">
        <f t="shared" si="21"/>
        <v>0</v>
      </c>
    </row>
    <row r="81" spans="1:14" ht="1.5" hidden="1" customHeight="1" x14ac:dyDescent="0.25">
      <c r="A81" s="15"/>
      <c r="B81" s="16" t="s">
        <v>167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1:14" ht="39.75" hidden="1" customHeight="1" x14ac:dyDescent="0.25">
      <c r="A82" s="15">
        <v>2341</v>
      </c>
      <c r="B82" s="16" t="s">
        <v>214</v>
      </c>
      <c r="C82" s="15" t="s">
        <v>172</v>
      </c>
      <c r="D82" s="15" t="s">
        <v>181</v>
      </c>
      <c r="E82" s="15" t="s">
        <v>163</v>
      </c>
      <c r="F82" s="17">
        <f>SUM(G82,H82)</f>
        <v>0</v>
      </c>
      <c r="G82" s="17">
        <v>0</v>
      </c>
      <c r="H82" s="17">
        <v>0</v>
      </c>
      <c r="I82" s="17">
        <f>SUM(J82,K82)</f>
        <v>0</v>
      </c>
      <c r="J82" s="17">
        <v>0</v>
      </c>
      <c r="K82" s="17">
        <v>0</v>
      </c>
      <c r="L82" s="17">
        <f>SUM(M82,N82)</f>
        <v>0</v>
      </c>
      <c r="M82" s="17">
        <v>0</v>
      </c>
      <c r="N82" s="17">
        <v>0</v>
      </c>
    </row>
    <row r="83" spans="1:14" ht="39.75" hidden="1" customHeight="1" x14ac:dyDescent="0.25">
      <c r="A83" s="15">
        <v>2350</v>
      </c>
      <c r="B83" s="16" t="s">
        <v>215</v>
      </c>
      <c r="C83" s="15" t="s">
        <v>172</v>
      </c>
      <c r="D83" s="15" t="s">
        <v>184</v>
      </c>
      <c r="E83" s="15" t="s">
        <v>164</v>
      </c>
      <c r="F83" s="17">
        <f t="shared" ref="F83:N83" si="22">SUM(F85)</f>
        <v>0</v>
      </c>
      <c r="G83" s="17">
        <f t="shared" si="22"/>
        <v>0</v>
      </c>
      <c r="H83" s="17">
        <f t="shared" si="22"/>
        <v>0</v>
      </c>
      <c r="I83" s="17">
        <f t="shared" si="22"/>
        <v>0</v>
      </c>
      <c r="J83" s="17">
        <f t="shared" si="22"/>
        <v>0</v>
      </c>
      <c r="K83" s="17">
        <f t="shared" si="22"/>
        <v>0</v>
      </c>
      <c r="L83" s="17">
        <f t="shared" si="22"/>
        <v>0</v>
      </c>
      <c r="M83" s="17">
        <f t="shared" si="22"/>
        <v>0</v>
      </c>
      <c r="N83" s="17">
        <f t="shared" si="22"/>
        <v>0</v>
      </c>
    </row>
    <row r="84" spans="1:14" ht="39.75" hidden="1" customHeight="1" x14ac:dyDescent="0.25">
      <c r="A84" s="15"/>
      <c r="B84" s="16" t="s">
        <v>167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1:14" ht="3" hidden="1" customHeight="1" x14ac:dyDescent="0.25">
      <c r="A85" s="15">
        <v>2351</v>
      </c>
      <c r="B85" s="16" t="s">
        <v>216</v>
      </c>
      <c r="C85" s="15" t="s">
        <v>172</v>
      </c>
      <c r="D85" s="15" t="s">
        <v>184</v>
      </c>
      <c r="E85" s="15" t="s">
        <v>163</v>
      </c>
      <c r="F85" s="17">
        <f>SUM(G85,H85)</f>
        <v>0</v>
      </c>
      <c r="G85" s="17">
        <v>0</v>
      </c>
      <c r="H85" s="17">
        <v>0</v>
      </c>
      <c r="I85" s="17">
        <f>SUM(J85,K85)</f>
        <v>0</v>
      </c>
      <c r="J85" s="17">
        <v>0</v>
      </c>
      <c r="K85" s="17">
        <v>0</v>
      </c>
      <c r="L85" s="17">
        <f>SUM(M85,N85)</f>
        <v>0</v>
      </c>
      <c r="M85" s="17">
        <v>0</v>
      </c>
      <c r="N85" s="17">
        <v>0</v>
      </c>
    </row>
    <row r="86" spans="1:14" ht="39.75" hidden="1" customHeight="1" x14ac:dyDescent="0.25">
      <c r="A86" s="15">
        <v>2360</v>
      </c>
      <c r="B86" s="16" t="s">
        <v>217</v>
      </c>
      <c r="C86" s="15" t="s">
        <v>172</v>
      </c>
      <c r="D86" s="15" t="s">
        <v>187</v>
      </c>
      <c r="E86" s="15" t="s">
        <v>164</v>
      </c>
      <c r="F86" s="17">
        <f t="shared" ref="F86:N86" si="23">SUM(F88)</f>
        <v>0</v>
      </c>
      <c r="G86" s="17">
        <f t="shared" si="23"/>
        <v>0</v>
      </c>
      <c r="H86" s="17">
        <f t="shared" si="23"/>
        <v>0</v>
      </c>
      <c r="I86" s="17">
        <f t="shared" si="23"/>
        <v>0</v>
      </c>
      <c r="J86" s="17">
        <f t="shared" si="23"/>
        <v>0</v>
      </c>
      <c r="K86" s="17">
        <f t="shared" si="23"/>
        <v>0</v>
      </c>
      <c r="L86" s="17">
        <f t="shared" si="23"/>
        <v>0</v>
      </c>
      <c r="M86" s="17">
        <f t="shared" si="23"/>
        <v>0</v>
      </c>
      <c r="N86" s="17">
        <f t="shared" si="23"/>
        <v>0</v>
      </c>
    </row>
    <row r="87" spans="1:14" ht="39.75" hidden="1" customHeight="1" x14ac:dyDescent="0.25">
      <c r="A87" s="15"/>
      <c r="B87" s="16" t="s">
        <v>167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14" ht="39.75" hidden="1" customHeight="1" x14ac:dyDescent="0.25">
      <c r="A88" s="15">
        <v>2361</v>
      </c>
      <c r="B88" s="16" t="s">
        <v>217</v>
      </c>
      <c r="C88" s="15" t="s">
        <v>172</v>
      </c>
      <c r="D88" s="15" t="s">
        <v>187</v>
      </c>
      <c r="E88" s="15" t="s">
        <v>163</v>
      </c>
      <c r="F88" s="17">
        <f>SUM(G88,H88)</f>
        <v>0</v>
      </c>
      <c r="G88" s="17">
        <v>0</v>
      </c>
      <c r="H88" s="17">
        <v>0</v>
      </c>
      <c r="I88" s="17">
        <f>SUM(J88,K88)</f>
        <v>0</v>
      </c>
      <c r="J88" s="17">
        <v>0</v>
      </c>
      <c r="K88" s="17">
        <v>0</v>
      </c>
      <c r="L88" s="17">
        <f>SUM(M88,N88)</f>
        <v>0</v>
      </c>
      <c r="M88" s="17">
        <v>0</v>
      </c>
      <c r="N88" s="17">
        <v>0</v>
      </c>
    </row>
    <row r="89" spans="1:14" ht="39.75" hidden="1" customHeight="1" x14ac:dyDescent="0.25">
      <c r="A89" s="15">
        <v>2370</v>
      </c>
      <c r="B89" s="16" t="s">
        <v>218</v>
      </c>
      <c r="C89" s="15" t="s">
        <v>172</v>
      </c>
      <c r="D89" s="15" t="s">
        <v>190</v>
      </c>
      <c r="E89" s="15" t="s">
        <v>164</v>
      </c>
      <c r="F89" s="17">
        <f t="shared" ref="F89:N89" si="24">SUM(F91)</f>
        <v>0</v>
      </c>
      <c r="G89" s="17">
        <f t="shared" si="24"/>
        <v>0</v>
      </c>
      <c r="H89" s="17">
        <f t="shared" si="24"/>
        <v>0</v>
      </c>
      <c r="I89" s="17">
        <f t="shared" si="24"/>
        <v>0</v>
      </c>
      <c r="J89" s="17">
        <f t="shared" si="24"/>
        <v>0</v>
      </c>
      <c r="K89" s="17">
        <f t="shared" si="24"/>
        <v>0</v>
      </c>
      <c r="L89" s="17">
        <f t="shared" si="24"/>
        <v>0</v>
      </c>
      <c r="M89" s="17">
        <f t="shared" si="24"/>
        <v>0</v>
      </c>
      <c r="N89" s="17">
        <f t="shared" si="24"/>
        <v>0</v>
      </c>
    </row>
    <row r="90" spans="1:14" ht="39.75" hidden="1" customHeight="1" x14ac:dyDescent="0.25">
      <c r="A90" s="15"/>
      <c r="B90" s="16" t="s">
        <v>167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 ht="39.75" hidden="1" customHeight="1" x14ac:dyDescent="0.25">
      <c r="A91" s="15">
        <v>2371</v>
      </c>
      <c r="B91" s="16" t="s">
        <v>218</v>
      </c>
      <c r="C91" s="15" t="s">
        <v>172</v>
      </c>
      <c r="D91" s="15" t="s">
        <v>190</v>
      </c>
      <c r="E91" s="15" t="s">
        <v>163</v>
      </c>
      <c r="F91" s="17">
        <f>SUM(G91,H91)</f>
        <v>0</v>
      </c>
      <c r="G91" s="17">
        <v>0</v>
      </c>
      <c r="H91" s="17">
        <v>0</v>
      </c>
      <c r="I91" s="17">
        <f>SUM(J91,K91)</f>
        <v>0</v>
      </c>
      <c r="J91" s="17">
        <v>0</v>
      </c>
      <c r="K91" s="17">
        <v>0</v>
      </c>
      <c r="L91" s="17">
        <f>SUM(M91,N91)</f>
        <v>0</v>
      </c>
      <c r="M91" s="17">
        <v>0</v>
      </c>
      <c r="N91" s="17">
        <v>0</v>
      </c>
    </row>
    <row r="92" spans="1:14" ht="39.75" hidden="1" customHeight="1" x14ac:dyDescent="0.25">
      <c r="A92" s="15">
        <v>2380</v>
      </c>
      <c r="B92" s="16" t="s">
        <v>219</v>
      </c>
      <c r="C92" s="15" t="s">
        <v>172</v>
      </c>
      <c r="D92" s="15" t="s">
        <v>192</v>
      </c>
      <c r="E92" s="15" t="s">
        <v>164</v>
      </c>
      <c r="F92" s="17">
        <f t="shared" ref="F92:N92" si="25">SUM(F94)</f>
        <v>0</v>
      </c>
      <c r="G92" s="17">
        <f t="shared" si="25"/>
        <v>0</v>
      </c>
      <c r="H92" s="17">
        <f t="shared" si="25"/>
        <v>0</v>
      </c>
      <c r="I92" s="17">
        <f t="shared" si="25"/>
        <v>0</v>
      </c>
      <c r="J92" s="17">
        <f t="shared" si="25"/>
        <v>0</v>
      </c>
      <c r="K92" s="17">
        <f t="shared" si="25"/>
        <v>0</v>
      </c>
      <c r="L92" s="17">
        <f t="shared" si="25"/>
        <v>0</v>
      </c>
      <c r="M92" s="17">
        <f t="shared" si="25"/>
        <v>0</v>
      </c>
      <c r="N92" s="17">
        <f t="shared" si="25"/>
        <v>0</v>
      </c>
    </row>
    <row r="93" spans="1:14" ht="39.75" hidden="1" customHeight="1" x14ac:dyDescent="0.25">
      <c r="A93" s="15"/>
      <c r="B93" s="16" t="s">
        <v>167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spans="1:14" ht="39.75" hidden="1" customHeight="1" x14ac:dyDescent="0.25">
      <c r="A94" s="15">
        <v>2381</v>
      </c>
      <c r="B94" s="16" t="s">
        <v>220</v>
      </c>
      <c r="C94" s="15" t="s">
        <v>163</v>
      </c>
      <c r="D94" s="15" t="s">
        <v>192</v>
      </c>
      <c r="E94" s="15" t="s">
        <v>163</v>
      </c>
      <c r="F94" s="17">
        <f>SUM(G94,H94)</f>
        <v>0</v>
      </c>
      <c r="G94" s="17">
        <v>0</v>
      </c>
      <c r="H94" s="17">
        <v>0</v>
      </c>
      <c r="I94" s="17">
        <f>SUM(J94,K94)</f>
        <v>0</v>
      </c>
      <c r="J94" s="17">
        <v>0</v>
      </c>
      <c r="K94" s="17">
        <v>0</v>
      </c>
      <c r="L94" s="17">
        <f>SUM(M94,N94)</f>
        <v>0</v>
      </c>
      <c r="M94" s="17">
        <v>0</v>
      </c>
      <c r="N94" s="17">
        <v>0</v>
      </c>
    </row>
    <row r="95" spans="1:14" ht="39.75" customHeight="1" x14ac:dyDescent="0.25">
      <c r="A95" s="15">
        <v>2400</v>
      </c>
      <c r="B95" s="16" t="s">
        <v>221</v>
      </c>
      <c r="C95" s="15" t="s">
        <v>181</v>
      </c>
      <c r="D95" s="15" t="s">
        <v>164</v>
      </c>
      <c r="E95" s="15" t="s">
        <v>164</v>
      </c>
      <c r="F95" s="17">
        <f t="shared" ref="F95:N95" si="26">SUM(F97,F101,F107,F115,F120,F127,F130,F136,F145)</f>
        <v>42990000</v>
      </c>
      <c r="G95" s="17">
        <f t="shared" si="26"/>
        <v>42990000</v>
      </c>
      <c r="H95" s="17">
        <f t="shared" si="26"/>
        <v>0</v>
      </c>
      <c r="I95" s="17">
        <f t="shared" si="26"/>
        <v>292141900</v>
      </c>
      <c r="J95" s="17">
        <f t="shared" si="26"/>
        <v>62990000</v>
      </c>
      <c r="K95" s="17">
        <f t="shared" si="26"/>
        <v>229151900</v>
      </c>
      <c r="L95" s="17">
        <f t="shared" si="26"/>
        <v>51411350</v>
      </c>
      <c r="M95" s="17">
        <f t="shared" si="26"/>
        <v>50153042</v>
      </c>
      <c r="N95" s="17">
        <f t="shared" si="26"/>
        <v>1258308</v>
      </c>
    </row>
    <row r="96" spans="1:14" ht="1.5" customHeight="1" x14ac:dyDescent="0.25">
      <c r="A96" s="15"/>
      <c r="B96" s="16" t="s">
        <v>167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ht="39.75" hidden="1" customHeight="1" x14ac:dyDescent="0.25">
      <c r="A97" s="15">
        <v>2410</v>
      </c>
      <c r="B97" s="16" t="s">
        <v>222</v>
      </c>
      <c r="C97" s="15" t="s">
        <v>181</v>
      </c>
      <c r="D97" s="15" t="s">
        <v>163</v>
      </c>
      <c r="E97" s="15" t="s">
        <v>164</v>
      </c>
      <c r="F97" s="17">
        <f t="shared" ref="F97:N97" si="27">SUM(F99:F100)</f>
        <v>0</v>
      </c>
      <c r="G97" s="17">
        <f t="shared" si="27"/>
        <v>0</v>
      </c>
      <c r="H97" s="17">
        <f t="shared" si="27"/>
        <v>0</v>
      </c>
      <c r="I97" s="17">
        <f t="shared" si="27"/>
        <v>0</v>
      </c>
      <c r="J97" s="17">
        <f t="shared" si="27"/>
        <v>0</v>
      </c>
      <c r="K97" s="17">
        <f t="shared" si="27"/>
        <v>0</v>
      </c>
      <c r="L97" s="17">
        <f t="shared" si="27"/>
        <v>0</v>
      </c>
      <c r="M97" s="17">
        <f t="shared" si="27"/>
        <v>0</v>
      </c>
      <c r="N97" s="17">
        <f t="shared" si="27"/>
        <v>0</v>
      </c>
    </row>
    <row r="98" spans="1:14" ht="39.75" hidden="1" customHeight="1" x14ac:dyDescent="0.25">
      <c r="A98" s="15"/>
      <c r="B98" s="16" t="s">
        <v>167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1:14" ht="39.75" hidden="1" customHeight="1" x14ac:dyDescent="0.25">
      <c r="A99" s="15">
        <v>2411</v>
      </c>
      <c r="B99" s="16" t="s">
        <v>223</v>
      </c>
      <c r="C99" s="15" t="s">
        <v>181</v>
      </c>
      <c r="D99" s="15" t="s">
        <v>163</v>
      </c>
      <c r="E99" s="15" t="s">
        <v>163</v>
      </c>
      <c r="F99" s="17">
        <f>SUM(G99,H99)</f>
        <v>0</v>
      </c>
      <c r="G99" s="17">
        <v>0</v>
      </c>
      <c r="H99" s="17">
        <v>0</v>
      </c>
      <c r="I99" s="17">
        <f>SUM(J99,K99)</f>
        <v>0</v>
      </c>
      <c r="J99" s="17">
        <v>0</v>
      </c>
      <c r="K99" s="17">
        <v>0</v>
      </c>
      <c r="L99" s="17">
        <f>SUM(M99,N99)</f>
        <v>0</v>
      </c>
      <c r="M99" s="17">
        <v>0</v>
      </c>
      <c r="N99" s="17">
        <v>0</v>
      </c>
    </row>
    <row r="100" spans="1:14" ht="39.75" hidden="1" customHeight="1" x14ac:dyDescent="0.25">
      <c r="A100" s="15">
        <v>2412</v>
      </c>
      <c r="B100" s="16" t="s">
        <v>224</v>
      </c>
      <c r="C100" s="15" t="s">
        <v>181</v>
      </c>
      <c r="D100" s="15" t="s">
        <v>163</v>
      </c>
      <c r="E100" s="15" t="s">
        <v>170</v>
      </c>
      <c r="F100" s="17">
        <f>SUM(G100,H100)</f>
        <v>0</v>
      </c>
      <c r="G100" s="17">
        <v>0</v>
      </c>
      <c r="H100" s="17">
        <v>0</v>
      </c>
      <c r="I100" s="17">
        <f>SUM(J100,K100)</f>
        <v>0</v>
      </c>
      <c r="J100" s="17">
        <v>0</v>
      </c>
      <c r="K100" s="17">
        <v>0</v>
      </c>
      <c r="L100" s="17">
        <f>SUM(M100,N100)</f>
        <v>0</v>
      </c>
      <c r="M100" s="17">
        <v>0</v>
      </c>
      <c r="N100" s="17">
        <v>0</v>
      </c>
    </row>
    <row r="101" spans="1:14" ht="39" customHeight="1" x14ac:dyDescent="0.25">
      <c r="A101" s="15">
        <v>2420</v>
      </c>
      <c r="B101" s="16" t="s">
        <v>225</v>
      </c>
      <c r="C101" s="15" t="s">
        <v>181</v>
      </c>
      <c r="D101" s="15" t="s">
        <v>170</v>
      </c>
      <c r="E101" s="15" t="s">
        <v>164</v>
      </c>
      <c r="F101" s="17">
        <f t="shared" ref="F101:N101" si="28">SUM(F103:F106)</f>
        <v>32000000</v>
      </c>
      <c r="G101" s="17">
        <f t="shared" si="28"/>
        <v>32000000</v>
      </c>
      <c r="H101" s="17">
        <f t="shared" si="28"/>
        <v>0</v>
      </c>
      <c r="I101" s="17">
        <f t="shared" si="28"/>
        <v>42942000</v>
      </c>
      <c r="J101" s="17">
        <f t="shared" si="28"/>
        <v>32000000</v>
      </c>
      <c r="K101" s="17">
        <f t="shared" si="28"/>
        <v>10942000</v>
      </c>
      <c r="L101" s="17">
        <f t="shared" si="28"/>
        <v>31245438</v>
      </c>
      <c r="M101" s="17">
        <f t="shared" si="28"/>
        <v>24158042</v>
      </c>
      <c r="N101" s="17">
        <f t="shared" si="28"/>
        <v>7087396</v>
      </c>
    </row>
    <row r="102" spans="1:14" ht="39.75" hidden="1" customHeight="1" x14ac:dyDescent="0.25">
      <c r="A102" s="15"/>
      <c r="B102" s="16" t="s">
        <v>167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1:14" ht="36.75" customHeight="1" x14ac:dyDescent="0.25">
      <c r="A103" s="15">
        <v>2421</v>
      </c>
      <c r="B103" s="16" t="s">
        <v>226</v>
      </c>
      <c r="C103" s="15" t="s">
        <v>181</v>
      </c>
      <c r="D103" s="15" t="s">
        <v>170</v>
      </c>
      <c r="E103" s="15" t="s">
        <v>163</v>
      </c>
      <c r="F103" s="17">
        <f>SUM(G103,H103)</f>
        <v>32000000</v>
      </c>
      <c r="G103" s="17">
        <v>32000000</v>
      </c>
      <c r="H103" s="17">
        <v>0</v>
      </c>
      <c r="I103" s="17">
        <f>SUM(J103,K103)</f>
        <v>32000000</v>
      </c>
      <c r="J103" s="17">
        <v>32000000</v>
      </c>
      <c r="K103" s="17">
        <v>0</v>
      </c>
      <c r="L103" s="17">
        <f>SUM(M103,N103)</f>
        <v>24158042</v>
      </c>
      <c r="M103" s="17">
        <v>24158042</v>
      </c>
      <c r="N103" s="17">
        <v>0</v>
      </c>
    </row>
    <row r="104" spans="1:14" ht="39.75" hidden="1" customHeight="1" x14ac:dyDescent="0.25">
      <c r="A104" s="15">
        <v>2422</v>
      </c>
      <c r="B104" s="16" t="s">
        <v>227</v>
      </c>
      <c r="C104" s="15" t="s">
        <v>181</v>
      </c>
      <c r="D104" s="15" t="s">
        <v>170</v>
      </c>
      <c r="E104" s="15" t="s">
        <v>170</v>
      </c>
      <c r="F104" s="17">
        <f>SUM(G104,H104)</f>
        <v>0</v>
      </c>
      <c r="G104" s="17">
        <v>0</v>
      </c>
      <c r="H104" s="17">
        <v>0</v>
      </c>
      <c r="I104" s="17">
        <f>SUM(J104,K104)</f>
        <v>0</v>
      </c>
      <c r="J104" s="17">
        <v>0</v>
      </c>
      <c r="K104" s="17">
        <v>0</v>
      </c>
      <c r="L104" s="17">
        <f>SUM(M104,N104)</f>
        <v>0</v>
      </c>
      <c r="M104" s="17">
        <v>0</v>
      </c>
      <c r="N104" s="17">
        <v>0</v>
      </c>
    </row>
    <row r="105" spans="1:14" ht="39.75" hidden="1" customHeight="1" x14ac:dyDescent="0.25">
      <c r="A105" s="15">
        <v>2423</v>
      </c>
      <c r="B105" s="16" t="s">
        <v>228</v>
      </c>
      <c r="C105" s="15" t="s">
        <v>181</v>
      </c>
      <c r="D105" s="15" t="s">
        <v>170</v>
      </c>
      <c r="E105" s="15" t="s">
        <v>172</v>
      </c>
      <c r="F105" s="17">
        <f>SUM(G105,H105)</f>
        <v>0</v>
      </c>
      <c r="G105" s="17">
        <v>0</v>
      </c>
      <c r="H105" s="17">
        <v>0</v>
      </c>
      <c r="I105" s="17">
        <f>SUM(J105,K105)</f>
        <v>0</v>
      </c>
      <c r="J105" s="17">
        <v>0</v>
      </c>
      <c r="K105" s="17">
        <v>0</v>
      </c>
      <c r="L105" s="17">
        <f>SUM(M105,N105)</f>
        <v>0</v>
      </c>
      <c r="M105" s="17">
        <v>0</v>
      </c>
      <c r="N105" s="17">
        <v>0</v>
      </c>
    </row>
    <row r="106" spans="1:14" ht="39.950000000000003" customHeight="1" x14ac:dyDescent="0.25">
      <c r="A106" s="15">
        <v>2424</v>
      </c>
      <c r="B106" s="16" t="s">
        <v>229</v>
      </c>
      <c r="C106" s="15" t="s">
        <v>181</v>
      </c>
      <c r="D106" s="15" t="s">
        <v>170</v>
      </c>
      <c r="E106" s="15" t="s">
        <v>181</v>
      </c>
      <c r="F106" s="17">
        <f>SUM(G106,H106)</f>
        <v>0</v>
      </c>
      <c r="G106" s="17">
        <v>0</v>
      </c>
      <c r="H106" s="17">
        <v>0</v>
      </c>
      <c r="I106" s="17">
        <f>SUM(J106,K106)</f>
        <v>10942000</v>
      </c>
      <c r="J106" s="17">
        <v>0</v>
      </c>
      <c r="K106" s="17">
        <v>10942000</v>
      </c>
      <c r="L106" s="17">
        <f>SUM(M106,N106)</f>
        <v>7087396</v>
      </c>
      <c r="M106" s="17">
        <v>0</v>
      </c>
      <c r="N106" s="17">
        <v>7087396</v>
      </c>
    </row>
    <row r="107" spans="1:14" ht="36.75" customHeight="1" x14ac:dyDescent="0.25">
      <c r="A107" s="15">
        <v>2430</v>
      </c>
      <c r="B107" s="16" t="s">
        <v>230</v>
      </c>
      <c r="C107" s="15" t="s">
        <v>181</v>
      </c>
      <c r="D107" s="15" t="s">
        <v>172</v>
      </c>
      <c r="E107" s="15" t="s">
        <v>164</v>
      </c>
      <c r="F107" s="17">
        <f t="shared" ref="F107:N107" si="29">SUM(F109:F114)</f>
        <v>0</v>
      </c>
      <c r="G107" s="17">
        <f t="shared" si="29"/>
        <v>0</v>
      </c>
      <c r="H107" s="17">
        <f t="shared" si="29"/>
        <v>0</v>
      </c>
      <c r="I107" s="17">
        <f t="shared" si="29"/>
        <v>10718900</v>
      </c>
      <c r="J107" s="17">
        <f t="shared" si="29"/>
        <v>0</v>
      </c>
      <c r="K107" s="17">
        <f t="shared" si="29"/>
        <v>10718900</v>
      </c>
      <c r="L107" s="17">
        <f t="shared" si="29"/>
        <v>5763470</v>
      </c>
      <c r="M107" s="17">
        <f t="shared" si="29"/>
        <v>0</v>
      </c>
      <c r="N107" s="17">
        <f t="shared" si="29"/>
        <v>5763470</v>
      </c>
    </row>
    <row r="108" spans="1:14" ht="3" hidden="1" customHeight="1" x14ac:dyDescent="0.25">
      <c r="A108" s="15"/>
      <c r="B108" s="16" t="s">
        <v>167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1:14" ht="39.75" hidden="1" customHeight="1" x14ac:dyDescent="0.25">
      <c r="A109" s="15">
        <v>2431</v>
      </c>
      <c r="B109" s="16" t="s">
        <v>231</v>
      </c>
      <c r="C109" s="15" t="s">
        <v>181</v>
      </c>
      <c r="D109" s="15" t="s">
        <v>172</v>
      </c>
      <c r="E109" s="15" t="s">
        <v>163</v>
      </c>
      <c r="F109" s="17">
        <f t="shared" ref="F109:F114" si="30">SUM(G109,H109)</f>
        <v>0</v>
      </c>
      <c r="G109" s="17">
        <v>0</v>
      </c>
      <c r="H109" s="17">
        <v>0</v>
      </c>
      <c r="I109" s="17">
        <f t="shared" ref="I109:I114" si="31">SUM(J109,K109)</f>
        <v>0</v>
      </c>
      <c r="J109" s="17">
        <v>0</v>
      </c>
      <c r="K109" s="17">
        <v>0</v>
      </c>
      <c r="L109" s="17">
        <f t="shared" ref="L109:L114" si="32">SUM(M109,N109)</f>
        <v>0</v>
      </c>
      <c r="M109" s="17">
        <v>0</v>
      </c>
      <c r="N109" s="17">
        <v>0</v>
      </c>
    </row>
    <row r="110" spans="1:14" ht="36.75" customHeight="1" x14ac:dyDescent="0.25">
      <c r="A110" s="15">
        <v>2432</v>
      </c>
      <c r="B110" s="16" t="s">
        <v>232</v>
      </c>
      <c r="C110" s="15" t="s">
        <v>181</v>
      </c>
      <c r="D110" s="15" t="s">
        <v>172</v>
      </c>
      <c r="E110" s="15" t="s">
        <v>170</v>
      </c>
      <c r="F110" s="17">
        <f t="shared" si="30"/>
        <v>0</v>
      </c>
      <c r="G110" s="17">
        <v>0</v>
      </c>
      <c r="H110" s="17">
        <v>0</v>
      </c>
      <c r="I110" s="17">
        <f t="shared" si="31"/>
        <v>10718900</v>
      </c>
      <c r="J110" s="17">
        <v>0</v>
      </c>
      <c r="K110" s="17">
        <v>10718900</v>
      </c>
      <c r="L110" s="17">
        <f t="shared" si="32"/>
        <v>5763470</v>
      </c>
      <c r="M110" s="17">
        <v>0</v>
      </c>
      <c r="N110" s="17">
        <v>5763470</v>
      </c>
    </row>
    <row r="111" spans="1:14" ht="39.75" hidden="1" customHeight="1" x14ac:dyDescent="0.25">
      <c r="A111" s="15">
        <v>2433</v>
      </c>
      <c r="B111" s="16" t="s">
        <v>233</v>
      </c>
      <c r="C111" s="15" t="s">
        <v>181</v>
      </c>
      <c r="D111" s="15" t="s">
        <v>172</v>
      </c>
      <c r="E111" s="15" t="s">
        <v>172</v>
      </c>
      <c r="F111" s="17">
        <f t="shared" si="30"/>
        <v>0</v>
      </c>
      <c r="G111" s="17">
        <v>0</v>
      </c>
      <c r="H111" s="17">
        <v>0</v>
      </c>
      <c r="I111" s="17">
        <f t="shared" si="31"/>
        <v>0</v>
      </c>
      <c r="J111" s="17">
        <v>0</v>
      </c>
      <c r="K111" s="17">
        <v>0</v>
      </c>
      <c r="L111" s="17">
        <f t="shared" si="32"/>
        <v>0</v>
      </c>
      <c r="M111" s="17">
        <v>0</v>
      </c>
      <c r="N111" s="17">
        <v>0</v>
      </c>
    </row>
    <row r="112" spans="1:14" ht="39.75" hidden="1" customHeight="1" x14ac:dyDescent="0.25">
      <c r="A112" s="15">
        <v>2434</v>
      </c>
      <c r="B112" s="16" t="s">
        <v>234</v>
      </c>
      <c r="C112" s="15" t="s">
        <v>181</v>
      </c>
      <c r="D112" s="15" t="s">
        <v>172</v>
      </c>
      <c r="E112" s="15" t="s">
        <v>181</v>
      </c>
      <c r="F112" s="17">
        <f t="shared" si="30"/>
        <v>0</v>
      </c>
      <c r="G112" s="17">
        <v>0</v>
      </c>
      <c r="H112" s="17">
        <v>0</v>
      </c>
      <c r="I112" s="17">
        <f t="shared" si="31"/>
        <v>0</v>
      </c>
      <c r="J112" s="17">
        <v>0</v>
      </c>
      <c r="K112" s="17">
        <v>0</v>
      </c>
      <c r="L112" s="17">
        <f t="shared" si="32"/>
        <v>0</v>
      </c>
      <c r="M112" s="17">
        <v>0</v>
      </c>
      <c r="N112" s="17">
        <v>0</v>
      </c>
    </row>
    <row r="113" spans="1:14" ht="39.75" hidden="1" customHeight="1" x14ac:dyDescent="0.25">
      <c r="A113" s="15">
        <v>2435</v>
      </c>
      <c r="B113" s="16" t="s">
        <v>235</v>
      </c>
      <c r="C113" s="15" t="s">
        <v>181</v>
      </c>
      <c r="D113" s="15" t="s">
        <v>172</v>
      </c>
      <c r="E113" s="15" t="s">
        <v>184</v>
      </c>
      <c r="F113" s="17">
        <f t="shared" si="30"/>
        <v>0</v>
      </c>
      <c r="G113" s="17">
        <v>0</v>
      </c>
      <c r="H113" s="17">
        <v>0</v>
      </c>
      <c r="I113" s="17">
        <f t="shared" si="31"/>
        <v>0</v>
      </c>
      <c r="J113" s="17">
        <v>0</v>
      </c>
      <c r="K113" s="17">
        <v>0</v>
      </c>
      <c r="L113" s="17">
        <f t="shared" si="32"/>
        <v>0</v>
      </c>
      <c r="M113" s="17">
        <v>0</v>
      </c>
      <c r="N113" s="17">
        <v>0</v>
      </c>
    </row>
    <row r="114" spans="1:14" ht="39.75" hidden="1" customHeight="1" x14ac:dyDescent="0.25">
      <c r="A114" s="15">
        <v>2436</v>
      </c>
      <c r="B114" s="16" t="s">
        <v>236</v>
      </c>
      <c r="C114" s="15" t="s">
        <v>181</v>
      </c>
      <c r="D114" s="15" t="s">
        <v>172</v>
      </c>
      <c r="E114" s="15" t="s">
        <v>187</v>
      </c>
      <c r="F114" s="17">
        <f t="shared" si="30"/>
        <v>0</v>
      </c>
      <c r="G114" s="17">
        <v>0</v>
      </c>
      <c r="H114" s="17">
        <v>0</v>
      </c>
      <c r="I114" s="17">
        <f t="shared" si="31"/>
        <v>0</v>
      </c>
      <c r="J114" s="17">
        <v>0</v>
      </c>
      <c r="K114" s="17">
        <v>0</v>
      </c>
      <c r="L114" s="17">
        <f t="shared" si="32"/>
        <v>0</v>
      </c>
      <c r="M114" s="17">
        <v>0</v>
      </c>
      <c r="N114" s="17">
        <v>0</v>
      </c>
    </row>
    <row r="115" spans="1:14" ht="39" hidden="1" customHeight="1" x14ac:dyDescent="0.25">
      <c r="A115" s="15">
        <v>2440</v>
      </c>
      <c r="B115" s="16" t="s">
        <v>237</v>
      </c>
      <c r="C115" s="15" t="s">
        <v>181</v>
      </c>
      <c r="D115" s="15" t="s">
        <v>181</v>
      </c>
      <c r="E115" s="15" t="s">
        <v>164</v>
      </c>
      <c r="F115" s="17">
        <f t="shared" ref="F115:N115" si="33">SUM(F117:F119)</f>
        <v>0</v>
      </c>
      <c r="G115" s="17">
        <f t="shared" si="33"/>
        <v>0</v>
      </c>
      <c r="H115" s="17">
        <f t="shared" si="33"/>
        <v>0</v>
      </c>
      <c r="I115" s="17">
        <f t="shared" si="33"/>
        <v>0</v>
      </c>
      <c r="J115" s="17">
        <f t="shared" si="33"/>
        <v>0</v>
      </c>
      <c r="K115" s="17">
        <f t="shared" si="33"/>
        <v>0</v>
      </c>
      <c r="L115" s="17">
        <f t="shared" si="33"/>
        <v>0</v>
      </c>
      <c r="M115" s="17">
        <f t="shared" si="33"/>
        <v>0</v>
      </c>
      <c r="N115" s="17">
        <f t="shared" si="33"/>
        <v>0</v>
      </c>
    </row>
    <row r="116" spans="1:14" ht="39.75" hidden="1" customHeight="1" x14ac:dyDescent="0.25">
      <c r="A116" s="15"/>
      <c r="B116" s="16" t="s">
        <v>167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1:14" ht="39.75" hidden="1" customHeight="1" x14ac:dyDescent="0.25">
      <c r="A117" s="15">
        <v>2441</v>
      </c>
      <c r="B117" s="16" t="s">
        <v>238</v>
      </c>
      <c r="C117" s="15" t="s">
        <v>181</v>
      </c>
      <c r="D117" s="15" t="s">
        <v>181</v>
      </c>
      <c r="E117" s="15" t="s">
        <v>163</v>
      </c>
      <c r="F117" s="17">
        <f>SUM(G117,H117)</f>
        <v>0</v>
      </c>
      <c r="G117" s="17">
        <v>0</v>
      </c>
      <c r="H117" s="17">
        <v>0</v>
      </c>
      <c r="I117" s="17">
        <f>SUM(J117,K117)</f>
        <v>0</v>
      </c>
      <c r="J117" s="17">
        <v>0</v>
      </c>
      <c r="K117" s="17">
        <v>0</v>
      </c>
      <c r="L117" s="17">
        <f>SUM(M117,N117)</f>
        <v>0</v>
      </c>
      <c r="M117" s="17">
        <v>0</v>
      </c>
      <c r="N117" s="17">
        <v>0</v>
      </c>
    </row>
    <row r="118" spans="1:14" ht="39.75" hidden="1" customHeight="1" x14ac:dyDescent="0.25">
      <c r="A118" s="15">
        <v>2442</v>
      </c>
      <c r="B118" s="16" t="s">
        <v>239</v>
      </c>
      <c r="C118" s="15" t="s">
        <v>181</v>
      </c>
      <c r="D118" s="15" t="s">
        <v>181</v>
      </c>
      <c r="E118" s="15" t="s">
        <v>170</v>
      </c>
      <c r="F118" s="17">
        <f>SUM(G118,H118)</f>
        <v>0</v>
      </c>
      <c r="G118" s="17">
        <v>0</v>
      </c>
      <c r="H118" s="17">
        <v>0</v>
      </c>
      <c r="I118" s="17">
        <f>SUM(J118,K118)</f>
        <v>0</v>
      </c>
      <c r="J118" s="17">
        <v>0</v>
      </c>
      <c r="K118" s="17">
        <v>0</v>
      </c>
      <c r="L118" s="17">
        <f>SUM(M118,N118)</f>
        <v>0</v>
      </c>
      <c r="M118" s="17">
        <v>0</v>
      </c>
      <c r="N118" s="17">
        <v>0</v>
      </c>
    </row>
    <row r="119" spans="1:14" ht="39.75" hidden="1" customHeight="1" x14ac:dyDescent="0.25">
      <c r="A119" s="15">
        <v>2443</v>
      </c>
      <c r="B119" s="16" t="s">
        <v>240</v>
      </c>
      <c r="C119" s="15" t="s">
        <v>181</v>
      </c>
      <c r="D119" s="15" t="s">
        <v>181</v>
      </c>
      <c r="E119" s="15" t="s">
        <v>172</v>
      </c>
      <c r="F119" s="17">
        <f>SUM(G119,H119)</f>
        <v>0</v>
      </c>
      <c r="G119" s="17">
        <v>0</v>
      </c>
      <c r="H119" s="17">
        <v>0</v>
      </c>
      <c r="I119" s="17">
        <f>SUM(J119,K119)</f>
        <v>0</v>
      </c>
      <c r="J119" s="17">
        <v>0</v>
      </c>
      <c r="K119" s="17">
        <v>0</v>
      </c>
      <c r="L119" s="17">
        <f>SUM(M119,N119)</f>
        <v>0</v>
      </c>
      <c r="M119" s="17">
        <v>0</v>
      </c>
      <c r="N119" s="17">
        <v>0</v>
      </c>
    </row>
    <row r="120" spans="1:14" ht="32.25" customHeight="1" x14ac:dyDescent="0.25">
      <c r="A120" s="15">
        <v>2450</v>
      </c>
      <c r="B120" s="16" t="s">
        <v>241</v>
      </c>
      <c r="C120" s="15" t="s">
        <v>181</v>
      </c>
      <c r="D120" s="15" t="s">
        <v>184</v>
      </c>
      <c r="E120" s="15" t="s">
        <v>164</v>
      </c>
      <c r="F120" s="17">
        <f t="shared" ref="F120:N120" si="34">SUM(F122:F126)</f>
        <v>10990000</v>
      </c>
      <c r="G120" s="17">
        <f t="shared" si="34"/>
        <v>10990000</v>
      </c>
      <c r="H120" s="17">
        <f t="shared" si="34"/>
        <v>0</v>
      </c>
      <c r="I120" s="17">
        <f t="shared" si="34"/>
        <v>388481000</v>
      </c>
      <c r="J120" s="17">
        <f t="shared" si="34"/>
        <v>30990000</v>
      </c>
      <c r="K120" s="17">
        <f t="shared" si="34"/>
        <v>357491000</v>
      </c>
      <c r="L120" s="17">
        <f t="shared" si="34"/>
        <v>217146815</v>
      </c>
      <c r="M120" s="17">
        <f t="shared" si="34"/>
        <v>25995000</v>
      </c>
      <c r="N120" s="17">
        <f t="shared" si="34"/>
        <v>191151815</v>
      </c>
    </row>
    <row r="121" spans="1:14" ht="39.75" hidden="1" customHeight="1" x14ac:dyDescent="0.25">
      <c r="A121" s="15"/>
      <c r="B121" s="16" t="s">
        <v>167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4" ht="25.5" customHeight="1" x14ac:dyDescent="0.25">
      <c r="A122" s="15">
        <v>2451</v>
      </c>
      <c r="B122" s="16" t="s">
        <v>242</v>
      </c>
      <c r="C122" s="15" t="s">
        <v>181</v>
      </c>
      <c r="D122" s="15" t="s">
        <v>184</v>
      </c>
      <c r="E122" s="15" t="s">
        <v>163</v>
      </c>
      <c r="F122" s="17">
        <f>SUM(G122,H122)</f>
        <v>10990000</v>
      </c>
      <c r="G122" s="17">
        <v>10990000</v>
      </c>
      <c r="H122" s="17">
        <v>0</v>
      </c>
      <c r="I122" s="17">
        <f>SUM(J122,K122)</f>
        <v>388481000</v>
      </c>
      <c r="J122" s="17">
        <v>30990000</v>
      </c>
      <c r="K122" s="17">
        <v>357491000</v>
      </c>
      <c r="L122" s="17">
        <f>SUM(M122,N122)</f>
        <v>217146815</v>
      </c>
      <c r="M122" s="17">
        <v>25995000</v>
      </c>
      <c r="N122" s="17">
        <v>191151815</v>
      </c>
    </row>
    <row r="123" spans="1:14" ht="39.75" hidden="1" customHeight="1" x14ac:dyDescent="0.25">
      <c r="A123" s="15">
        <v>2452</v>
      </c>
      <c r="B123" s="16" t="s">
        <v>243</v>
      </c>
      <c r="C123" s="15" t="s">
        <v>181</v>
      </c>
      <c r="D123" s="15" t="s">
        <v>184</v>
      </c>
      <c r="E123" s="15" t="s">
        <v>170</v>
      </c>
      <c r="F123" s="17">
        <f>SUM(G123,H123)</f>
        <v>0</v>
      </c>
      <c r="G123" s="17">
        <v>0</v>
      </c>
      <c r="H123" s="17">
        <v>0</v>
      </c>
      <c r="I123" s="17">
        <f>SUM(J123,K123)</f>
        <v>0</v>
      </c>
      <c r="J123" s="17">
        <v>0</v>
      </c>
      <c r="K123" s="17">
        <v>0</v>
      </c>
      <c r="L123" s="17">
        <f>SUM(M123,N123)</f>
        <v>0</v>
      </c>
      <c r="M123" s="17">
        <v>0</v>
      </c>
      <c r="N123" s="17">
        <v>0</v>
      </c>
    </row>
    <row r="124" spans="1:14" ht="39.75" hidden="1" customHeight="1" x14ac:dyDescent="0.25">
      <c r="A124" s="15">
        <v>2453</v>
      </c>
      <c r="B124" s="16" t="s">
        <v>244</v>
      </c>
      <c r="C124" s="15" t="s">
        <v>181</v>
      </c>
      <c r="D124" s="15" t="s">
        <v>184</v>
      </c>
      <c r="E124" s="15" t="s">
        <v>172</v>
      </c>
      <c r="F124" s="17">
        <f>SUM(G124,H124)</f>
        <v>0</v>
      </c>
      <c r="G124" s="17">
        <v>0</v>
      </c>
      <c r="H124" s="17">
        <v>0</v>
      </c>
      <c r="I124" s="17">
        <f>SUM(J124,K124)</f>
        <v>0</v>
      </c>
      <c r="J124" s="17">
        <v>0</v>
      </c>
      <c r="K124" s="17">
        <v>0</v>
      </c>
      <c r="L124" s="17">
        <f>SUM(M124,N124)</f>
        <v>0</v>
      </c>
      <c r="M124" s="17">
        <v>0</v>
      </c>
      <c r="N124" s="17">
        <v>0</v>
      </c>
    </row>
    <row r="125" spans="1:14" ht="39.75" hidden="1" customHeight="1" x14ac:dyDescent="0.25">
      <c r="A125" s="15">
        <v>2454</v>
      </c>
      <c r="B125" s="16" t="s">
        <v>245</v>
      </c>
      <c r="C125" s="15" t="s">
        <v>181</v>
      </c>
      <c r="D125" s="15" t="s">
        <v>184</v>
      </c>
      <c r="E125" s="15" t="s">
        <v>181</v>
      </c>
      <c r="F125" s="17">
        <f>SUM(G125,H125)</f>
        <v>0</v>
      </c>
      <c r="G125" s="17">
        <v>0</v>
      </c>
      <c r="H125" s="17">
        <v>0</v>
      </c>
      <c r="I125" s="17">
        <f>SUM(J125,K125)</f>
        <v>0</v>
      </c>
      <c r="J125" s="17">
        <v>0</v>
      </c>
      <c r="K125" s="17">
        <v>0</v>
      </c>
      <c r="L125" s="17">
        <f>SUM(M125,N125)</f>
        <v>0</v>
      </c>
      <c r="M125" s="17">
        <v>0</v>
      </c>
      <c r="N125" s="17">
        <v>0</v>
      </c>
    </row>
    <row r="126" spans="1:14" ht="39.75" hidden="1" customHeight="1" x14ac:dyDescent="0.25">
      <c r="A126" s="15">
        <v>2455</v>
      </c>
      <c r="B126" s="16" t="s">
        <v>246</v>
      </c>
      <c r="C126" s="15" t="s">
        <v>181</v>
      </c>
      <c r="D126" s="15" t="s">
        <v>184</v>
      </c>
      <c r="E126" s="15" t="s">
        <v>184</v>
      </c>
      <c r="F126" s="17">
        <f>SUM(G126,H126)</f>
        <v>0</v>
      </c>
      <c r="G126" s="17">
        <v>0</v>
      </c>
      <c r="H126" s="17">
        <v>0</v>
      </c>
      <c r="I126" s="17">
        <f>SUM(J126,K126)</f>
        <v>0</v>
      </c>
      <c r="J126" s="17">
        <v>0</v>
      </c>
      <c r="K126" s="17">
        <v>0</v>
      </c>
      <c r="L126" s="17">
        <f>SUM(M126,N126)</f>
        <v>0</v>
      </c>
      <c r="M126" s="17">
        <v>0</v>
      </c>
      <c r="N126" s="17">
        <v>0</v>
      </c>
    </row>
    <row r="127" spans="1:14" ht="39.75" hidden="1" customHeight="1" x14ac:dyDescent="0.25">
      <c r="A127" s="15">
        <v>2460</v>
      </c>
      <c r="B127" s="16" t="s">
        <v>247</v>
      </c>
      <c r="C127" s="15" t="s">
        <v>181</v>
      </c>
      <c r="D127" s="15" t="s">
        <v>187</v>
      </c>
      <c r="E127" s="15" t="s">
        <v>164</v>
      </c>
      <c r="F127" s="17">
        <f t="shared" ref="F127:N127" si="35">SUM(F129)</f>
        <v>0</v>
      </c>
      <c r="G127" s="17">
        <f t="shared" si="35"/>
        <v>0</v>
      </c>
      <c r="H127" s="17">
        <f t="shared" si="35"/>
        <v>0</v>
      </c>
      <c r="I127" s="17">
        <f t="shared" si="35"/>
        <v>0</v>
      </c>
      <c r="J127" s="17">
        <f t="shared" si="35"/>
        <v>0</v>
      </c>
      <c r="K127" s="17">
        <f t="shared" si="35"/>
        <v>0</v>
      </c>
      <c r="L127" s="17">
        <f t="shared" si="35"/>
        <v>0</v>
      </c>
      <c r="M127" s="17">
        <f t="shared" si="35"/>
        <v>0</v>
      </c>
      <c r="N127" s="17">
        <f t="shared" si="35"/>
        <v>0</v>
      </c>
    </row>
    <row r="128" spans="1:14" ht="39.75" hidden="1" customHeight="1" x14ac:dyDescent="0.25">
      <c r="A128" s="15"/>
      <c r="B128" s="16" t="s">
        <v>167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</row>
    <row r="129" spans="1:14" ht="39.75" hidden="1" customHeight="1" x14ac:dyDescent="0.25">
      <c r="A129" s="15">
        <v>2461</v>
      </c>
      <c r="B129" s="16" t="s">
        <v>247</v>
      </c>
      <c r="C129" s="15" t="s">
        <v>181</v>
      </c>
      <c r="D129" s="15" t="s">
        <v>187</v>
      </c>
      <c r="E129" s="15" t="s">
        <v>163</v>
      </c>
      <c r="F129" s="17">
        <f>SUM(G129,H129)</f>
        <v>0</v>
      </c>
      <c r="G129" s="17">
        <v>0</v>
      </c>
      <c r="H129" s="17">
        <v>0</v>
      </c>
      <c r="I129" s="17">
        <f>SUM(J129,K129)</f>
        <v>0</v>
      </c>
      <c r="J129" s="17">
        <v>0</v>
      </c>
      <c r="K129" s="17">
        <v>0</v>
      </c>
      <c r="L129" s="17">
        <f>SUM(M129,N129)</f>
        <v>0</v>
      </c>
      <c r="M129" s="17">
        <v>0</v>
      </c>
      <c r="N129" s="17">
        <v>0</v>
      </c>
    </row>
    <row r="130" spans="1:14" ht="39.75" hidden="1" customHeight="1" x14ac:dyDescent="0.25">
      <c r="A130" s="15">
        <v>2470</v>
      </c>
      <c r="B130" s="16" t="s">
        <v>248</v>
      </c>
      <c r="C130" s="15" t="s">
        <v>181</v>
      </c>
      <c r="D130" s="15" t="s">
        <v>190</v>
      </c>
      <c r="E130" s="15" t="s">
        <v>164</v>
      </c>
      <c r="F130" s="17">
        <f t="shared" ref="F130:N130" si="36">SUM(F132:F135)</f>
        <v>0</v>
      </c>
      <c r="G130" s="17">
        <f t="shared" si="36"/>
        <v>0</v>
      </c>
      <c r="H130" s="17">
        <f t="shared" si="36"/>
        <v>0</v>
      </c>
      <c r="I130" s="17">
        <f t="shared" si="36"/>
        <v>0</v>
      </c>
      <c r="J130" s="17">
        <f t="shared" si="36"/>
        <v>0</v>
      </c>
      <c r="K130" s="17">
        <f t="shared" si="36"/>
        <v>0</v>
      </c>
      <c r="L130" s="17">
        <f t="shared" si="36"/>
        <v>0</v>
      </c>
      <c r="M130" s="17">
        <f t="shared" si="36"/>
        <v>0</v>
      </c>
      <c r="N130" s="17">
        <f t="shared" si="36"/>
        <v>0</v>
      </c>
    </row>
    <row r="131" spans="1:14" ht="39.75" hidden="1" customHeight="1" x14ac:dyDescent="0.25">
      <c r="A131" s="15"/>
      <c r="B131" s="16" t="s">
        <v>167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 ht="39.75" hidden="1" customHeight="1" x14ac:dyDescent="0.25">
      <c r="A132" s="15">
        <v>2471</v>
      </c>
      <c r="B132" s="16" t="s">
        <v>249</v>
      </c>
      <c r="C132" s="15" t="s">
        <v>181</v>
      </c>
      <c r="D132" s="15" t="s">
        <v>190</v>
      </c>
      <c r="E132" s="15" t="s">
        <v>163</v>
      </c>
      <c r="F132" s="17">
        <f>SUM(G132,H132)</f>
        <v>0</v>
      </c>
      <c r="G132" s="17">
        <v>0</v>
      </c>
      <c r="H132" s="17">
        <v>0</v>
      </c>
      <c r="I132" s="17">
        <f>SUM(J132,K132)</f>
        <v>0</v>
      </c>
      <c r="J132" s="17">
        <v>0</v>
      </c>
      <c r="K132" s="17">
        <v>0</v>
      </c>
      <c r="L132" s="17">
        <f>SUM(M132,N132)</f>
        <v>0</v>
      </c>
      <c r="M132" s="17">
        <v>0</v>
      </c>
      <c r="N132" s="17">
        <v>0</v>
      </c>
    </row>
    <row r="133" spans="1:14" ht="39.75" hidden="1" customHeight="1" x14ac:dyDescent="0.25">
      <c r="A133" s="15">
        <v>2472</v>
      </c>
      <c r="B133" s="16" t="s">
        <v>250</v>
      </c>
      <c r="C133" s="15" t="s">
        <v>181</v>
      </c>
      <c r="D133" s="15" t="s">
        <v>190</v>
      </c>
      <c r="E133" s="15" t="s">
        <v>170</v>
      </c>
      <c r="F133" s="17">
        <f>SUM(G133,H133)</f>
        <v>0</v>
      </c>
      <c r="G133" s="17">
        <v>0</v>
      </c>
      <c r="H133" s="17">
        <v>0</v>
      </c>
      <c r="I133" s="17">
        <f>SUM(J133,K133)</f>
        <v>0</v>
      </c>
      <c r="J133" s="17">
        <v>0</v>
      </c>
      <c r="K133" s="17">
        <v>0</v>
      </c>
      <c r="L133" s="17">
        <f>SUM(M133,N133)</f>
        <v>0</v>
      </c>
      <c r="M133" s="17">
        <v>0</v>
      </c>
      <c r="N133" s="17">
        <v>0</v>
      </c>
    </row>
    <row r="134" spans="1:14" ht="39.75" hidden="1" customHeight="1" x14ac:dyDescent="0.25">
      <c r="A134" s="15">
        <v>2473</v>
      </c>
      <c r="B134" s="16" t="s">
        <v>251</v>
      </c>
      <c r="C134" s="15" t="s">
        <v>181</v>
      </c>
      <c r="D134" s="15" t="s">
        <v>190</v>
      </c>
      <c r="E134" s="15" t="s">
        <v>172</v>
      </c>
      <c r="F134" s="17">
        <f>SUM(G134,H134)</f>
        <v>0</v>
      </c>
      <c r="G134" s="17">
        <v>0</v>
      </c>
      <c r="H134" s="17">
        <v>0</v>
      </c>
      <c r="I134" s="17">
        <f>SUM(J134,K134)</f>
        <v>0</v>
      </c>
      <c r="J134" s="17">
        <v>0</v>
      </c>
      <c r="K134" s="17">
        <v>0</v>
      </c>
      <c r="L134" s="17">
        <f>SUM(M134,N134)</f>
        <v>0</v>
      </c>
      <c r="M134" s="17">
        <v>0</v>
      </c>
      <c r="N134" s="17">
        <v>0</v>
      </c>
    </row>
    <row r="135" spans="1:14" ht="39.75" hidden="1" customHeight="1" x14ac:dyDescent="0.25">
      <c r="A135" s="15">
        <v>2474</v>
      </c>
      <c r="B135" s="16" t="s">
        <v>252</v>
      </c>
      <c r="C135" s="15" t="s">
        <v>181</v>
      </c>
      <c r="D135" s="15" t="s">
        <v>190</v>
      </c>
      <c r="E135" s="15" t="s">
        <v>181</v>
      </c>
      <c r="F135" s="17">
        <f>SUM(G135,H135)</f>
        <v>0</v>
      </c>
      <c r="G135" s="17">
        <v>0</v>
      </c>
      <c r="H135" s="17">
        <v>0</v>
      </c>
      <c r="I135" s="17">
        <f>SUM(J135,K135)</f>
        <v>0</v>
      </c>
      <c r="J135" s="17">
        <v>0</v>
      </c>
      <c r="K135" s="17">
        <v>0</v>
      </c>
      <c r="L135" s="17">
        <f>SUM(M135,N135)</f>
        <v>0</v>
      </c>
      <c r="M135" s="17">
        <v>0</v>
      </c>
      <c r="N135" s="17">
        <v>0</v>
      </c>
    </row>
    <row r="136" spans="1:14" ht="39.75" hidden="1" customHeight="1" x14ac:dyDescent="0.25">
      <c r="A136" s="15">
        <v>2480</v>
      </c>
      <c r="B136" s="16" t="s">
        <v>253</v>
      </c>
      <c r="C136" s="15" t="s">
        <v>181</v>
      </c>
      <c r="D136" s="15" t="s">
        <v>192</v>
      </c>
      <c r="E136" s="15" t="s">
        <v>164</v>
      </c>
      <c r="F136" s="17">
        <f t="shared" ref="F136:N136" si="37">SUM(F138:F144)</f>
        <v>0</v>
      </c>
      <c r="G136" s="17">
        <f t="shared" si="37"/>
        <v>0</v>
      </c>
      <c r="H136" s="17">
        <f t="shared" si="37"/>
        <v>0</v>
      </c>
      <c r="I136" s="17">
        <f t="shared" si="37"/>
        <v>0</v>
      </c>
      <c r="J136" s="17">
        <f t="shared" si="37"/>
        <v>0</v>
      </c>
      <c r="K136" s="17">
        <f t="shared" si="37"/>
        <v>0</v>
      </c>
      <c r="L136" s="17">
        <f t="shared" si="37"/>
        <v>0</v>
      </c>
      <c r="M136" s="17">
        <f t="shared" si="37"/>
        <v>0</v>
      </c>
      <c r="N136" s="17">
        <f t="shared" si="37"/>
        <v>0</v>
      </c>
    </row>
    <row r="137" spans="1:14" ht="39.75" hidden="1" customHeight="1" x14ac:dyDescent="0.25">
      <c r="A137" s="15"/>
      <c r="B137" s="16" t="s">
        <v>167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4" ht="39.75" hidden="1" customHeight="1" x14ac:dyDescent="0.25">
      <c r="A138" s="15">
        <v>2481</v>
      </c>
      <c r="B138" s="16" t="s">
        <v>254</v>
      </c>
      <c r="C138" s="15" t="s">
        <v>181</v>
      </c>
      <c r="D138" s="15" t="s">
        <v>192</v>
      </c>
      <c r="E138" s="15" t="s">
        <v>163</v>
      </c>
      <c r="F138" s="17">
        <f t="shared" ref="F138:F144" si="38">SUM(G138,H138)</f>
        <v>0</v>
      </c>
      <c r="G138" s="17">
        <v>0</v>
      </c>
      <c r="H138" s="17">
        <v>0</v>
      </c>
      <c r="I138" s="17">
        <f t="shared" ref="I138:I144" si="39">SUM(J138,K138)</f>
        <v>0</v>
      </c>
      <c r="J138" s="17">
        <v>0</v>
      </c>
      <c r="K138" s="17">
        <v>0</v>
      </c>
      <c r="L138" s="17">
        <f t="shared" ref="L138:L144" si="40">SUM(M138,N138)</f>
        <v>0</v>
      </c>
      <c r="M138" s="17">
        <v>0</v>
      </c>
      <c r="N138" s="17">
        <v>0</v>
      </c>
    </row>
    <row r="139" spans="1:14" ht="39.75" hidden="1" customHeight="1" x14ac:dyDescent="0.25">
      <c r="A139" s="15">
        <v>2482</v>
      </c>
      <c r="B139" s="16" t="s">
        <v>255</v>
      </c>
      <c r="C139" s="15" t="s">
        <v>181</v>
      </c>
      <c r="D139" s="15" t="s">
        <v>192</v>
      </c>
      <c r="E139" s="15" t="s">
        <v>170</v>
      </c>
      <c r="F139" s="17">
        <f t="shared" si="38"/>
        <v>0</v>
      </c>
      <c r="G139" s="17">
        <v>0</v>
      </c>
      <c r="H139" s="17">
        <v>0</v>
      </c>
      <c r="I139" s="17">
        <f t="shared" si="39"/>
        <v>0</v>
      </c>
      <c r="J139" s="17">
        <v>0</v>
      </c>
      <c r="K139" s="17">
        <v>0</v>
      </c>
      <c r="L139" s="17">
        <f t="shared" si="40"/>
        <v>0</v>
      </c>
      <c r="M139" s="17">
        <v>0</v>
      </c>
      <c r="N139" s="17">
        <v>0</v>
      </c>
    </row>
    <row r="140" spans="1:14" ht="39.75" hidden="1" customHeight="1" x14ac:dyDescent="0.25">
      <c r="A140" s="15">
        <v>2483</v>
      </c>
      <c r="B140" s="16" t="s">
        <v>256</v>
      </c>
      <c r="C140" s="15" t="s">
        <v>181</v>
      </c>
      <c r="D140" s="15" t="s">
        <v>192</v>
      </c>
      <c r="E140" s="15" t="s">
        <v>172</v>
      </c>
      <c r="F140" s="17">
        <f t="shared" si="38"/>
        <v>0</v>
      </c>
      <c r="G140" s="17">
        <v>0</v>
      </c>
      <c r="H140" s="17">
        <v>0</v>
      </c>
      <c r="I140" s="17">
        <f t="shared" si="39"/>
        <v>0</v>
      </c>
      <c r="J140" s="17">
        <v>0</v>
      </c>
      <c r="K140" s="17">
        <v>0</v>
      </c>
      <c r="L140" s="17">
        <f t="shared" si="40"/>
        <v>0</v>
      </c>
      <c r="M140" s="17">
        <v>0</v>
      </c>
      <c r="N140" s="17">
        <v>0</v>
      </c>
    </row>
    <row r="141" spans="1:14" ht="39.75" hidden="1" customHeight="1" x14ac:dyDescent="0.25">
      <c r="A141" s="15">
        <v>2484</v>
      </c>
      <c r="B141" s="16" t="s">
        <v>257</v>
      </c>
      <c r="C141" s="15" t="s">
        <v>181</v>
      </c>
      <c r="D141" s="15" t="s">
        <v>192</v>
      </c>
      <c r="E141" s="15" t="s">
        <v>181</v>
      </c>
      <c r="F141" s="17">
        <f t="shared" si="38"/>
        <v>0</v>
      </c>
      <c r="G141" s="17">
        <v>0</v>
      </c>
      <c r="H141" s="17">
        <v>0</v>
      </c>
      <c r="I141" s="17">
        <f t="shared" si="39"/>
        <v>0</v>
      </c>
      <c r="J141" s="17">
        <v>0</v>
      </c>
      <c r="K141" s="17">
        <v>0</v>
      </c>
      <c r="L141" s="17">
        <f t="shared" si="40"/>
        <v>0</v>
      </c>
      <c r="M141" s="17">
        <v>0</v>
      </c>
      <c r="N141" s="17">
        <v>0</v>
      </c>
    </row>
    <row r="142" spans="1:14" ht="39.75" hidden="1" customHeight="1" x14ac:dyDescent="0.25">
      <c r="A142" s="15">
        <v>2485</v>
      </c>
      <c r="B142" s="16" t="s">
        <v>258</v>
      </c>
      <c r="C142" s="15" t="s">
        <v>181</v>
      </c>
      <c r="D142" s="15" t="s">
        <v>192</v>
      </c>
      <c r="E142" s="15" t="s">
        <v>184</v>
      </c>
      <c r="F142" s="17">
        <f t="shared" si="38"/>
        <v>0</v>
      </c>
      <c r="G142" s="17">
        <v>0</v>
      </c>
      <c r="H142" s="17">
        <v>0</v>
      </c>
      <c r="I142" s="17">
        <f t="shared" si="39"/>
        <v>0</v>
      </c>
      <c r="J142" s="17">
        <v>0</v>
      </c>
      <c r="K142" s="17">
        <v>0</v>
      </c>
      <c r="L142" s="17">
        <f t="shared" si="40"/>
        <v>0</v>
      </c>
      <c r="M142" s="17">
        <v>0</v>
      </c>
      <c r="N142" s="17">
        <v>0</v>
      </c>
    </row>
    <row r="143" spans="1:14" ht="39.75" hidden="1" customHeight="1" x14ac:dyDescent="0.25">
      <c r="A143" s="15">
        <v>2486</v>
      </c>
      <c r="B143" s="16" t="s">
        <v>259</v>
      </c>
      <c r="C143" s="15" t="s">
        <v>181</v>
      </c>
      <c r="D143" s="15" t="s">
        <v>192</v>
      </c>
      <c r="E143" s="15" t="s">
        <v>187</v>
      </c>
      <c r="F143" s="17">
        <f t="shared" si="38"/>
        <v>0</v>
      </c>
      <c r="G143" s="17">
        <v>0</v>
      </c>
      <c r="H143" s="17">
        <v>0</v>
      </c>
      <c r="I143" s="17">
        <f t="shared" si="39"/>
        <v>0</v>
      </c>
      <c r="J143" s="17">
        <v>0</v>
      </c>
      <c r="K143" s="17">
        <v>0</v>
      </c>
      <c r="L143" s="17">
        <f t="shared" si="40"/>
        <v>0</v>
      </c>
      <c r="M143" s="17">
        <v>0</v>
      </c>
      <c r="N143" s="17">
        <v>0</v>
      </c>
    </row>
    <row r="144" spans="1:14" ht="39.75" hidden="1" customHeight="1" x14ac:dyDescent="0.25">
      <c r="A144" s="15">
        <v>2487</v>
      </c>
      <c r="B144" s="16" t="s">
        <v>260</v>
      </c>
      <c r="C144" s="15" t="s">
        <v>181</v>
      </c>
      <c r="D144" s="15" t="s">
        <v>192</v>
      </c>
      <c r="E144" s="15" t="s">
        <v>190</v>
      </c>
      <c r="F144" s="17">
        <f t="shared" si="38"/>
        <v>0</v>
      </c>
      <c r="G144" s="17">
        <v>0</v>
      </c>
      <c r="H144" s="17">
        <v>0</v>
      </c>
      <c r="I144" s="17">
        <f t="shared" si="39"/>
        <v>0</v>
      </c>
      <c r="J144" s="17">
        <v>0</v>
      </c>
      <c r="K144" s="17">
        <v>0</v>
      </c>
      <c r="L144" s="17">
        <f t="shared" si="40"/>
        <v>0</v>
      </c>
      <c r="M144" s="17">
        <v>0</v>
      </c>
      <c r="N144" s="17">
        <v>0</v>
      </c>
    </row>
    <row r="145" spans="1:14" ht="30.75" customHeight="1" x14ac:dyDescent="0.25">
      <c r="A145" s="15">
        <v>2490</v>
      </c>
      <c r="B145" s="16" t="s">
        <v>261</v>
      </c>
      <c r="C145" s="15" t="s">
        <v>181</v>
      </c>
      <c r="D145" s="15" t="s">
        <v>262</v>
      </c>
      <c r="E145" s="15" t="s">
        <v>164</v>
      </c>
      <c r="F145" s="17">
        <f t="shared" ref="F145:N145" si="41">SUM(F147)</f>
        <v>0</v>
      </c>
      <c r="G145" s="17">
        <f t="shared" si="41"/>
        <v>0</v>
      </c>
      <c r="H145" s="17">
        <f t="shared" si="41"/>
        <v>0</v>
      </c>
      <c r="I145" s="17">
        <f t="shared" si="41"/>
        <v>-150000000</v>
      </c>
      <c r="J145" s="17">
        <f t="shared" si="41"/>
        <v>0</v>
      </c>
      <c r="K145" s="17">
        <f t="shared" si="41"/>
        <v>-150000000</v>
      </c>
      <c r="L145" s="17">
        <f t="shared" si="41"/>
        <v>-202744373</v>
      </c>
      <c r="M145" s="17">
        <f t="shared" si="41"/>
        <v>0</v>
      </c>
      <c r="N145" s="17">
        <f t="shared" si="41"/>
        <v>-202744373</v>
      </c>
    </row>
    <row r="146" spans="1:14" ht="39.75" hidden="1" customHeight="1" x14ac:dyDescent="0.25">
      <c r="A146" s="15"/>
      <c r="B146" s="16" t="s">
        <v>167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 ht="39.950000000000003" customHeight="1" x14ac:dyDescent="0.25">
      <c r="A147" s="15">
        <v>2491</v>
      </c>
      <c r="B147" s="16" t="s">
        <v>261</v>
      </c>
      <c r="C147" s="15" t="s">
        <v>181</v>
      </c>
      <c r="D147" s="15" t="s">
        <v>262</v>
      </c>
      <c r="E147" s="15" t="s">
        <v>163</v>
      </c>
      <c r="F147" s="17">
        <f>SUM(G147,H147)</f>
        <v>0</v>
      </c>
      <c r="G147" s="17">
        <v>0</v>
      </c>
      <c r="H147" s="17">
        <v>0</v>
      </c>
      <c r="I147" s="17">
        <f>SUM(J147,K147)</f>
        <v>-150000000</v>
      </c>
      <c r="J147" s="17">
        <v>0</v>
      </c>
      <c r="K147" s="17">
        <v>-150000000</v>
      </c>
      <c r="L147" s="17">
        <f>SUM(M147,N147)</f>
        <v>-202744373</v>
      </c>
      <c r="M147" s="17">
        <v>0</v>
      </c>
      <c r="N147" s="17">
        <v>-202744373</v>
      </c>
    </row>
    <row r="148" spans="1:14" ht="31.5" customHeight="1" x14ac:dyDescent="0.25">
      <c r="A148" s="15">
        <v>2500</v>
      </c>
      <c r="B148" s="16" t="s">
        <v>263</v>
      </c>
      <c r="C148" s="15" t="s">
        <v>184</v>
      </c>
      <c r="D148" s="15" t="s">
        <v>164</v>
      </c>
      <c r="E148" s="15" t="s">
        <v>164</v>
      </c>
      <c r="F148" s="17">
        <f t="shared" ref="F148:N148" si="42">SUM(F150,F153,F156,F159,F162,F165)</f>
        <v>290000000</v>
      </c>
      <c r="G148" s="17">
        <f t="shared" si="42"/>
        <v>290000000</v>
      </c>
      <c r="H148" s="17">
        <f t="shared" si="42"/>
        <v>0</v>
      </c>
      <c r="I148" s="17">
        <f t="shared" si="42"/>
        <v>362812000</v>
      </c>
      <c r="J148" s="17">
        <f t="shared" si="42"/>
        <v>324721000</v>
      </c>
      <c r="K148" s="17">
        <f t="shared" si="42"/>
        <v>38091000</v>
      </c>
      <c r="L148" s="17">
        <f t="shared" si="42"/>
        <v>255720027</v>
      </c>
      <c r="M148" s="17">
        <f t="shared" si="42"/>
        <v>235616380</v>
      </c>
      <c r="N148" s="17">
        <f t="shared" si="42"/>
        <v>20103647</v>
      </c>
    </row>
    <row r="149" spans="1:14" ht="39.75" hidden="1" customHeight="1" x14ac:dyDescent="0.25">
      <c r="A149" s="15"/>
      <c r="B149" s="16" t="s">
        <v>165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1:14" ht="35.25" customHeight="1" x14ac:dyDescent="0.25">
      <c r="A150" s="15">
        <v>2510</v>
      </c>
      <c r="B150" s="16" t="s">
        <v>264</v>
      </c>
      <c r="C150" s="15" t="s">
        <v>184</v>
      </c>
      <c r="D150" s="15" t="s">
        <v>163</v>
      </c>
      <c r="E150" s="15" t="s">
        <v>164</v>
      </c>
      <c r="F150" s="17">
        <f t="shared" ref="F150:N150" si="43">SUM(F152)</f>
        <v>230000000</v>
      </c>
      <c r="G150" s="17">
        <f t="shared" si="43"/>
        <v>230000000</v>
      </c>
      <c r="H150" s="17">
        <f t="shared" si="43"/>
        <v>0</v>
      </c>
      <c r="I150" s="17">
        <f t="shared" si="43"/>
        <v>280096000</v>
      </c>
      <c r="J150" s="17">
        <f t="shared" si="43"/>
        <v>280096000</v>
      </c>
      <c r="K150" s="17">
        <f t="shared" si="43"/>
        <v>0</v>
      </c>
      <c r="L150" s="17">
        <f t="shared" si="43"/>
        <v>204427797</v>
      </c>
      <c r="M150" s="17">
        <f t="shared" si="43"/>
        <v>204427797</v>
      </c>
      <c r="N150" s="17">
        <f t="shared" si="43"/>
        <v>0</v>
      </c>
    </row>
    <row r="151" spans="1:14" ht="39.75" hidden="1" customHeight="1" x14ac:dyDescent="0.25">
      <c r="A151" s="15"/>
      <c r="B151" s="16" t="s">
        <v>167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1:14" ht="32.25" customHeight="1" x14ac:dyDescent="0.25">
      <c r="A152" s="15">
        <v>2511</v>
      </c>
      <c r="B152" s="16" t="s">
        <v>264</v>
      </c>
      <c r="C152" s="15" t="s">
        <v>184</v>
      </c>
      <c r="D152" s="15" t="s">
        <v>163</v>
      </c>
      <c r="E152" s="15" t="s">
        <v>163</v>
      </c>
      <c r="F152" s="17">
        <f>SUM(G152,H152)</f>
        <v>230000000</v>
      </c>
      <c r="G152" s="17">
        <v>230000000</v>
      </c>
      <c r="H152" s="17">
        <v>0</v>
      </c>
      <c r="I152" s="17">
        <f>SUM(J152,K152)</f>
        <v>280096000</v>
      </c>
      <c r="J152" s="17">
        <v>280096000</v>
      </c>
      <c r="K152" s="17">
        <v>0</v>
      </c>
      <c r="L152" s="17">
        <f>SUM(M152,N152)</f>
        <v>204427797</v>
      </c>
      <c r="M152" s="17">
        <v>204427797</v>
      </c>
      <c r="N152" s="17">
        <v>0</v>
      </c>
    </row>
    <row r="153" spans="1:14" ht="39.75" hidden="1" customHeight="1" x14ac:dyDescent="0.25">
      <c r="A153" s="15">
        <v>2520</v>
      </c>
      <c r="B153" s="16" t="s">
        <v>265</v>
      </c>
      <c r="C153" s="15" t="s">
        <v>184</v>
      </c>
      <c r="D153" s="15" t="s">
        <v>170</v>
      </c>
      <c r="E153" s="15" t="s">
        <v>164</v>
      </c>
      <c r="F153" s="17">
        <f t="shared" ref="F153:N153" si="44">SUM(F155)</f>
        <v>0</v>
      </c>
      <c r="G153" s="17">
        <f t="shared" si="44"/>
        <v>0</v>
      </c>
      <c r="H153" s="17">
        <f t="shared" si="44"/>
        <v>0</v>
      </c>
      <c r="I153" s="17">
        <f t="shared" si="44"/>
        <v>0</v>
      </c>
      <c r="J153" s="17">
        <f t="shared" si="44"/>
        <v>0</v>
      </c>
      <c r="K153" s="17">
        <f t="shared" si="44"/>
        <v>0</v>
      </c>
      <c r="L153" s="17">
        <f t="shared" si="44"/>
        <v>0</v>
      </c>
      <c r="M153" s="17">
        <f t="shared" si="44"/>
        <v>0</v>
      </c>
      <c r="N153" s="17">
        <f t="shared" si="44"/>
        <v>0</v>
      </c>
    </row>
    <row r="154" spans="1:14" ht="39.75" hidden="1" customHeight="1" x14ac:dyDescent="0.25">
      <c r="A154" s="15"/>
      <c r="B154" s="16" t="s">
        <v>167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1:14" ht="39.75" hidden="1" customHeight="1" x14ac:dyDescent="0.25">
      <c r="A155" s="15">
        <v>2521</v>
      </c>
      <c r="B155" s="16" t="s">
        <v>266</v>
      </c>
      <c r="C155" s="15" t="s">
        <v>184</v>
      </c>
      <c r="D155" s="15" t="s">
        <v>170</v>
      </c>
      <c r="E155" s="15" t="s">
        <v>163</v>
      </c>
      <c r="F155" s="17">
        <f>SUM(G155,H155)</f>
        <v>0</v>
      </c>
      <c r="G155" s="17">
        <v>0</v>
      </c>
      <c r="H155" s="17">
        <v>0</v>
      </c>
      <c r="I155" s="17">
        <f>SUM(J155,K155)</f>
        <v>0</v>
      </c>
      <c r="J155" s="17">
        <v>0</v>
      </c>
      <c r="K155" s="17">
        <v>0</v>
      </c>
      <c r="L155" s="17">
        <f>SUM(M155,N155)</f>
        <v>0</v>
      </c>
      <c r="M155" s="17">
        <v>0</v>
      </c>
      <c r="N155" s="17">
        <v>0</v>
      </c>
    </row>
    <row r="156" spans="1:14" ht="39.75" hidden="1" customHeight="1" x14ac:dyDescent="0.25">
      <c r="A156" s="15">
        <v>2530</v>
      </c>
      <c r="B156" s="16" t="s">
        <v>267</v>
      </c>
      <c r="C156" s="15" t="s">
        <v>184</v>
      </c>
      <c r="D156" s="15" t="s">
        <v>172</v>
      </c>
      <c r="E156" s="15" t="s">
        <v>164</v>
      </c>
      <c r="F156" s="17">
        <f t="shared" ref="F156:N156" si="45">SUM(F158)</f>
        <v>0</v>
      </c>
      <c r="G156" s="17">
        <f t="shared" si="45"/>
        <v>0</v>
      </c>
      <c r="H156" s="17">
        <f t="shared" si="45"/>
        <v>0</v>
      </c>
      <c r="I156" s="17">
        <f t="shared" si="45"/>
        <v>0</v>
      </c>
      <c r="J156" s="17">
        <f t="shared" si="45"/>
        <v>0</v>
      </c>
      <c r="K156" s="17">
        <f t="shared" si="45"/>
        <v>0</v>
      </c>
      <c r="L156" s="17">
        <f t="shared" si="45"/>
        <v>0</v>
      </c>
      <c r="M156" s="17">
        <f t="shared" si="45"/>
        <v>0</v>
      </c>
      <c r="N156" s="17">
        <f t="shared" si="45"/>
        <v>0</v>
      </c>
    </row>
    <row r="157" spans="1:14" ht="39.75" hidden="1" customHeight="1" x14ac:dyDescent="0.25">
      <c r="A157" s="15"/>
      <c r="B157" s="16" t="s">
        <v>167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ht="39.75" hidden="1" customHeight="1" x14ac:dyDescent="0.25">
      <c r="A158" s="15">
        <v>2531</v>
      </c>
      <c r="B158" s="16" t="s">
        <v>267</v>
      </c>
      <c r="C158" s="15" t="s">
        <v>184</v>
      </c>
      <c r="D158" s="15" t="s">
        <v>172</v>
      </c>
      <c r="E158" s="15" t="s">
        <v>163</v>
      </c>
      <c r="F158" s="17">
        <f>SUM(G158,H158)</f>
        <v>0</v>
      </c>
      <c r="G158" s="17">
        <v>0</v>
      </c>
      <c r="H158" s="17">
        <v>0</v>
      </c>
      <c r="I158" s="17">
        <f>SUM(J158,K158)</f>
        <v>0</v>
      </c>
      <c r="J158" s="17">
        <v>0</v>
      </c>
      <c r="K158" s="17">
        <v>0</v>
      </c>
      <c r="L158" s="17">
        <f>SUM(M158,N158)</f>
        <v>0</v>
      </c>
      <c r="M158" s="17">
        <v>0</v>
      </c>
      <c r="N158" s="17">
        <v>0</v>
      </c>
    </row>
    <row r="159" spans="1:14" ht="39.75" hidden="1" customHeight="1" x14ac:dyDescent="0.25">
      <c r="A159" s="15">
        <v>2540</v>
      </c>
      <c r="B159" s="16" t="s">
        <v>268</v>
      </c>
      <c r="C159" s="15" t="s">
        <v>184</v>
      </c>
      <c r="D159" s="15" t="s">
        <v>181</v>
      </c>
      <c r="E159" s="15" t="s">
        <v>164</v>
      </c>
      <c r="F159" s="17">
        <f t="shared" ref="F159:N159" si="46">SUM(F161)</f>
        <v>0</v>
      </c>
      <c r="G159" s="17">
        <f t="shared" si="46"/>
        <v>0</v>
      </c>
      <c r="H159" s="17">
        <f t="shared" si="46"/>
        <v>0</v>
      </c>
      <c r="I159" s="17">
        <f t="shared" si="46"/>
        <v>0</v>
      </c>
      <c r="J159" s="17">
        <f t="shared" si="46"/>
        <v>0</v>
      </c>
      <c r="K159" s="17">
        <f t="shared" si="46"/>
        <v>0</v>
      </c>
      <c r="L159" s="17">
        <f t="shared" si="46"/>
        <v>0</v>
      </c>
      <c r="M159" s="17">
        <f t="shared" si="46"/>
        <v>0</v>
      </c>
      <c r="N159" s="17">
        <f t="shared" si="46"/>
        <v>0</v>
      </c>
    </row>
    <row r="160" spans="1:14" ht="39.75" hidden="1" customHeight="1" x14ac:dyDescent="0.25">
      <c r="A160" s="15"/>
      <c r="B160" s="16" t="s">
        <v>167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1:14" ht="39.75" hidden="1" customHeight="1" x14ac:dyDescent="0.25">
      <c r="A161" s="15">
        <v>2541</v>
      </c>
      <c r="B161" s="16" t="s">
        <v>268</v>
      </c>
      <c r="C161" s="15" t="s">
        <v>184</v>
      </c>
      <c r="D161" s="15" t="s">
        <v>181</v>
      </c>
      <c r="E161" s="15" t="s">
        <v>163</v>
      </c>
      <c r="F161" s="17">
        <f>SUM(G161,H161)</f>
        <v>0</v>
      </c>
      <c r="G161" s="17">
        <v>0</v>
      </c>
      <c r="H161" s="17">
        <v>0</v>
      </c>
      <c r="I161" s="17">
        <f>SUM(J161,K161)</f>
        <v>0</v>
      </c>
      <c r="J161" s="17">
        <v>0</v>
      </c>
      <c r="K161" s="17">
        <v>0</v>
      </c>
      <c r="L161" s="17">
        <f>SUM(M161,N161)</f>
        <v>0</v>
      </c>
      <c r="M161" s="17">
        <v>0</v>
      </c>
      <c r="N161" s="17">
        <v>0</v>
      </c>
    </row>
    <row r="162" spans="1:14" ht="39.75" hidden="1" customHeight="1" x14ac:dyDescent="0.25">
      <c r="A162" s="15">
        <v>2550</v>
      </c>
      <c r="B162" s="16" t="s">
        <v>269</v>
      </c>
      <c r="C162" s="15" t="s">
        <v>184</v>
      </c>
      <c r="D162" s="15" t="s">
        <v>184</v>
      </c>
      <c r="E162" s="15" t="s">
        <v>164</v>
      </c>
      <c r="F162" s="17">
        <f t="shared" ref="F162:N162" si="47">SUM(F164)</f>
        <v>0</v>
      </c>
      <c r="G162" s="17">
        <f t="shared" si="47"/>
        <v>0</v>
      </c>
      <c r="H162" s="17">
        <f t="shared" si="47"/>
        <v>0</v>
      </c>
      <c r="I162" s="17">
        <f t="shared" si="47"/>
        <v>0</v>
      </c>
      <c r="J162" s="17">
        <f t="shared" si="47"/>
        <v>0</v>
      </c>
      <c r="K162" s="17">
        <f t="shared" si="47"/>
        <v>0</v>
      </c>
      <c r="L162" s="17">
        <f t="shared" si="47"/>
        <v>0</v>
      </c>
      <c r="M162" s="17">
        <f t="shared" si="47"/>
        <v>0</v>
      </c>
      <c r="N162" s="17">
        <f t="shared" si="47"/>
        <v>0</v>
      </c>
    </row>
    <row r="163" spans="1:14" ht="39.75" hidden="1" customHeight="1" x14ac:dyDescent="0.25">
      <c r="A163" s="15"/>
      <c r="B163" s="16" t="s">
        <v>167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1:14" ht="39.75" hidden="1" customHeight="1" x14ac:dyDescent="0.25">
      <c r="A164" s="15">
        <v>2551</v>
      </c>
      <c r="B164" s="16" t="s">
        <v>269</v>
      </c>
      <c r="C164" s="15" t="s">
        <v>184</v>
      </c>
      <c r="D164" s="15" t="s">
        <v>184</v>
      </c>
      <c r="E164" s="15" t="s">
        <v>163</v>
      </c>
      <c r="F164" s="17">
        <f>SUM(G164,H164)</f>
        <v>0</v>
      </c>
      <c r="G164" s="17">
        <v>0</v>
      </c>
      <c r="H164" s="17">
        <v>0</v>
      </c>
      <c r="I164" s="17">
        <f>SUM(J164,K164)</f>
        <v>0</v>
      </c>
      <c r="J164" s="17">
        <v>0</v>
      </c>
      <c r="K164" s="17">
        <v>0</v>
      </c>
      <c r="L164" s="17">
        <f>SUM(M164,N164)</f>
        <v>0</v>
      </c>
      <c r="M164" s="17">
        <v>0</v>
      </c>
      <c r="N164" s="17">
        <v>0</v>
      </c>
    </row>
    <row r="165" spans="1:14" ht="39.75" customHeight="1" x14ac:dyDescent="0.25">
      <c r="A165" s="15">
        <v>2560</v>
      </c>
      <c r="B165" s="16" t="s">
        <v>270</v>
      </c>
      <c r="C165" s="15" t="s">
        <v>184</v>
      </c>
      <c r="D165" s="15" t="s">
        <v>187</v>
      </c>
      <c r="E165" s="15" t="s">
        <v>164</v>
      </c>
      <c r="F165" s="17">
        <f t="shared" ref="F165:N165" si="48">SUM(F167)</f>
        <v>60000000</v>
      </c>
      <c r="G165" s="17">
        <f t="shared" si="48"/>
        <v>60000000</v>
      </c>
      <c r="H165" s="17">
        <f t="shared" si="48"/>
        <v>0</v>
      </c>
      <c r="I165" s="17">
        <f t="shared" si="48"/>
        <v>82716000</v>
      </c>
      <c r="J165" s="17">
        <f t="shared" si="48"/>
        <v>44625000</v>
      </c>
      <c r="K165" s="17">
        <f t="shared" si="48"/>
        <v>38091000</v>
      </c>
      <c r="L165" s="17">
        <f t="shared" si="48"/>
        <v>51292230</v>
      </c>
      <c r="M165" s="17">
        <f t="shared" si="48"/>
        <v>31188583</v>
      </c>
      <c r="N165" s="17">
        <f t="shared" si="48"/>
        <v>20103647</v>
      </c>
    </row>
    <row r="166" spans="1:14" ht="0.75" customHeight="1" x14ac:dyDescent="0.25">
      <c r="A166" s="15"/>
      <c r="B166" s="16" t="s">
        <v>167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1:14" ht="39.950000000000003" customHeight="1" x14ac:dyDescent="0.25">
      <c r="A167" s="15">
        <v>2561</v>
      </c>
      <c r="B167" s="16" t="s">
        <v>270</v>
      </c>
      <c r="C167" s="15" t="s">
        <v>184</v>
      </c>
      <c r="D167" s="15" t="s">
        <v>187</v>
      </c>
      <c r="E167" s="15" t="s">
        <v>163</v>
      </c>
      <c r="F167" s="17">
        <f>SUM(G167,H167)</f>
        <v>60000000</v>
      </c>
      <c r="G167" s="17">
        <v>60000000</v>
      </c>
      <c r="H167" s="17">
        <v>0</v>
      </c>
      <c r="I167" s="17">
        <f>SUM(J167,K167)</f>
        <v>82716000</v>
      </c>
      <c r="J167" s="17">
        <v>44625000</v>
      </c>
      <c r="K167" s="17">
        <v>38091000</v>
      </c>
      <c r="L167" s="17">
        <f>SUM(M167,N167)</f>
        <v>51292230</v>
      </c>
      <c r="M167" s="17">
        <v>31188583</v>
      </c>
      <c r="N167" s="17">
        <v>20103647</v>
      </c>
    </row>
    <row r="168" spans="1:14" ht="36" customHeight="1" x14ac:dyDescent="0.25">
      <c r="A168" s="15">
        <v>2600</v>
      </c>
      <c r="B168" s="16" t="s">
        <v>271</v>
      </c>
      <c r="C168" s="15" t="s">
        <v>187</v>
      </c>
      <c r="D168" s="15" t="s">
        <v>164</v>
      </c>
      <c r="E168" s="15" t="s">
        <v>164</v>
      </c>
      <c r="F168" s="17">
        <f t="shared" ref="F168:N168" si="49">SUM(F170,F173,F176,F179,F182,F185)</f>
        <v>644300000</v>
      </c>
      <c r="G168" s="17">
        <f t="shared" si="49"/>
        <v>644300000</v>
      </c>
      <c r="H168" s="17">
        <f t="shared" si="49"/>
        <v>0</v>
      </c>
      <c r="I168" s="17">
        <f t="shared" si="49"/>
        <v>1648749960</v>
      </c>
      <c r="J168" s="17">
        <f t="shared" si="49"/>
        <v>768437160</v>
      </c>
      <c r="K168" s="17">
        <f t="shared" si="49"/>
        <v>880312800</v>
      </c>
      <c r="L168" s="17">
        <f t="shared" si="49"/>
        <v>1196547821.8</v>
      </c>
      <c r="M168" s="17">
        <f t="shared" si="49"/>
        <v>503066703.80000001</v>
      </c>
      <c r="N168" s="17">
        <f t="shared" si="49"/>
        <v>693481118</v>
      </c>
    </row>
    <row r="169" spans="1:14" ht="39.75" hidden="1" customHeight="1" x14ac:dyDescent="0.25">
      <c r="A169" s="15"/>
      <c r="B169" s="16" t="s">
        <v>167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ht="36.75" customHeight="1" x14ac:dyDescent="0.25">
      <c r="A170" s="15">
        <v>2610</v>
      </c>
      <c r="B170" s="16" t="s">
        <v>272</v>
      </c>
      <c r="C170" s="15" t="s">
        <v>187</v>
      </c>
      <c r="D170" s="15" t="s">
        <v>163</v>
      </c>
      <c r="E170" s="15" t="s">
        <v>164</v>
      </c>
      <c r="F170" s="17">
        <f t="shared" ref="F170:N170" si="50">SUM(F172)</f>
        <v>94300000</v>
      </c>
      <c r="G170" s="17">
        <f t="shared" si="50"/>
        <v>94300000</v>
      </c>
      <c r="H170" s="17">
        <f t="shared" si="50"/>
        <v>0</v>
      </c>
      <c r="I170" s="17">
        <f t="shared" si="50"/>
        <v>104851000</v>
      </c>
      <c r="J170" s="17">
        <f t="shared" si="50"/>
        <v>90000000</v>
      </c>
      <c r="K170" s="17">
        <f t="shared" si="50"/>
        <v>14851000</v>
      </c>
      <c r="L170" s="17">
        <f t="shared" si="50"/>
        <v>70010775</v>
      </c>
      <c r="M170" s="17">
        <f t="shared" si="50"/>
        <v>63349775</v>
      </c>
      <c r="N170" s="17">
        <f t="shared" si="50"/>
        <v>6661000</v>
      </c>
    </row>
    <row r="171" spans="1:14" ht="39.75" hidden="1" customHeight="1" x14ac:dyDescent="0.25">
      <c r="A171" s="15"/>
      <c r="B171" s="16" t="s">
        <v>167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 ht="38.25" customHeight="1" x14ac:dyDescent="0.25">
      <c r="A172" s="15">
        <v>2611</v>
      </c>
      <c r="B172" s="16" t="s">
        <v>272</v>
      </c>
      <c r="C172" s="15" t="s">
        <v>187</v>
      </c>
      <c r="D172" s="15" t="s">
        <v>163</v>
      </c>
      <c r="E172" s="15" t="s">
        <v>163</v>
      </c>
      <c r="F172" s="17">
        <f>SUM(G172,H172)</f>
        <v>94300000</v>
      </c>
      <c r="G172" s="17">
        <v>94300000</v>
      </c>
      <c r="H172" s="17">
        <v>0</v>
      </c>
      <c r="I172" s="17">
        <f>SUM(J172,K172)</f>
        <v>104851000</v>
      </c>
      <c r="J172" s="17">
        <v>90000000</v>
      </c>
      <c r="K172" s="17">
        <v>14851000</v>
      </c>
      <c r="L172" s="17">
        <f>SUM(M172,N172)</f>
        <v>70010775</v>
      </c>
      <c r="M172" s="17">
        <v>63349775</v>
      </c>
      <c r="N172" s="17">
        <v>6661000</v>
      </c>
    </row>
    <row r="173" spans="1:14" ht="39.75" hidden="1" customHeight="1" x14ac:dyDescent="0.25">
      <c r="A173" s="15">
        <v>2620</v>
      </c>
      <c r="B173" s="16" t="s">
        <v>273</v>
      </c>
      <c r="C173" s="15" t="s">
        <v>187</v>
      </c>
      <c r="D173" s="15" t="s">
        <v>170</v>
      </c>
      <c r="E173" s="15" t="s">
        <v>164</v>
      </c>
      <c r="F173" s="17">
        <f t="shared" ref="F173:N173" si="51">SUM(F175)</f>
        <v>0</v>
      </c>
      <c r="G173" s="17">
        <f t="shared" si="51"/>
        <v>0</v>
      </c>
      <c r="H173" s="17">
        <f t="shared" si="51"/>
        <v>0</v>
      </c>
      <c r="I173" s="17">
        <f t="shared" si="51"/>
        <v>0</v>
      </c>
      <c r="J173" s="17">
        <f t="shared" si="51"/>
        <v>0</v>
      </c>
      <c r="K173" s="17">
        <f t="shared" si="51"/>
        <v>0</v>
      </c>
      <c r="L173" s="17">
        <f t="shared" si="51"/>
        <v>0</v>
      </c>
      <c r="M173" s="17">
        <f t="shared" si="51"/>
        <v>0</v>
      </c>
      <c r="N173" s="17">
        <f t="shared" si="51"/>
        <v>0</v>
      </c>
    </row>
    <row r="174" spans="1:14" ht="39.75" hidden="1" customHeight="1" x14ac:dyDescent="0.25">
      <c r="A174" s="15"/>
      <c r="B174" s="16" t="s">
        <v>167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14" ht="39.75" hidden="1" customHeight="1" x14ac:dyDescent="0.25">
      <c r="A175" s="15">
        <v>2621</v>
      </c>
      <c r="B175" s="16" t="s">
        <v>273</v>
      </c>
      <c r="C175" s="15" t="s">
        <v>187</v>
      </c>
      <c r="D175" s="15" t="s">
        <v>170</v>
      </c>
      <c r="E175" s="15" t="s">
        <v>163</v>
      </c>
      <c r="F175" s="17">
        <f>SUM(G175,H175)</f>
        <v>0</v>
      </c>
      <c r="G175" s="17">
        <v>0</v>
      </c>
      <c r="H175" s="17">
        <v>0</v>
      </c>
      <c r="I175" s="17">
        <f>SUM(J175,K175)</f>
        <v>0</v>
      </c>
      <c r="J175" s="17">
        <v>0</v>
      </c>
      <c r="K175" s="17">
        <v>0</v>
      </c>
      <c r="L175" s="17">
        <f>SUM(M175,N175)</f>
        <v>0</v>
      </c>
      <c r="M175" s="17">
        <v>0</v>
      </c>
      <c r="N175" s="17">
        <v>0</v>
      </c>
    </row>
    <row r="176" spans="1:14" ht="37.5" customHeight="1" x14ac:dyDescent="0.25">
      <c r="A176" s="15">
        <v>2630</v>
      </c>
      <c r="B176" s="16" t="s">
        <v>274</v>
      </c>
      <c r="C176" s="15" t="s">
        <v>187</v>
      </c>
      <c r="D176" s="15" t="s">
        <v>172</v>
      </c>
      <c r="E176" s="15" t="s">
        <v>164</v>
      </c>
      <c r="F176" s="17">
        <f t="shared" ref="F176:N176" si="52">SUM(F178)</f>
        <v>335000000</v>
      </c>
      <c r="G176" s="17">
        <f t="shared" si="52"/>
        <v>335000000</v>
      </c>
      <c r="H176" s="17">
        <f t="shared" si="52"/>
        <v>0</v>
      </c>
      <c r="I176" s="17">
        <f t="shared" si="52"/>
        <v>1378083960</v>
      </c>
      <c r="J176" s="17">
        <f t="shared" si="52"/>
        <v>512622160</v>
      </c>
      <c r="K176" s="17">
        <f t="shared" si="52"/>
        <v>865461800</v>
      </c>
      <c r="L176" s="17">
        <f t="shared" si="52"/>
        <v>1015914341.5</v>
      </c>
      <c r="M176" s="17">
        <f t="shared" si="52"/>
        <v>329094223.5</v>
      </c>
      <c r="N176" s="17">
        <f t="shared" si="52"/>
        <v>686820118</v>
      </c>
    </row>
    <row r="177" spans="1:14" ht="39.75" hidden="1" customHeight="1" x14ac:dyDescent="0.25">
      <c r="A177" s="15"/>
      <c r="B177" s="16" t="s">
        <v>167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1:14" ht="39.950000000000003" customHeight="1" x14ac:dyDescent="0.25">
      <c r="A178" s="15">
        <v>2631</v>
      </c>
      <c r="B178" s="16" t="s">
        <v>274</v>
      </c>
      <c r="C178" s="15" t="s">
        <v>187</v>
      </c>
      <c r="D178" s="15" t="s">
        <v>172</v>
      </c>
      <c r="E178" s="15" t="s">
        <v>163</v>
      </c>
      <c r="F178" s="17">
        <f>SUM(G178,H178)</f>
        <v>335000000</v>
      </c>
      <c r="G178" s="17">
        <v>335000000</v>
      </c>
      <c r="H178" s="17">
        <v>0</v>
      </c>
      <c r="I178" s="17">
        <f>SUM(J178,K178)</f>
        <v>1378083960</v>
      </c>
      <c r="J178" s="17">
        <v>512622160</v>
      </c>
      <c r="K178" s="17">
        <v>865461800</v>
      </c>
      <c r="L178" s="17">
        <f>SUM(M178,N178)</f>
        <v>1015914341.5</v>
      </c>
      <c r="M178" s="17">
        <v>329094223.5</v>
      </c>
      <c r="N178" s="17">
        <v>686820118</v>
      </c>
    </row>
    <row r="179" spans="1:14" ht="39" customHeight="1" x14ac:dyDescent="0.25">
      <c r="A179" s="15">
        <v>2640</v>
      </c>
      <c r="B179" s="16" t="s">
        <v>275</v>
      </c>
      <c r="C179" s="15" t="s">
        <v>187</v>
      </c>
      <c r="D179" s="15" t="s">
        <v>181</v>
      </c>
      <c r="E179" s="15" t="s">
        <v>164</v>
      </c>
      <c r="F179" s="17">
        <f t="shared" ref="F179:N179" si="53">SUM(F181)</f>
        <v>215000000</v>
      </c>
      <c r="G179" s="17">
        <f t="shared" si="53"/>
        <v>215000000</v>
      </c>
      <c r="H179" s="17">
        <f t="shared" si="53"/>
        <v>0</v>
      </c>
      <c r="I179" s="17">
        <f t="shared" si="53"/>
        <v>165815000</v>
      </c>
      <c r="J179" s="17">
        <f t="shared" si="53"/>
        <v>165815000</v>
      </c>
      <c r="K179" s="17">
        <f t="shared" si="53"/>
        <v>0</v>
      </c>
      <c r="L179" s="17">
        <f t="shared" si="53"/>
        <v>110622705.3</v>
      </c>
      <c r="M179" s="17">
        <f t="shared" si="53"/>
        <v>110622705.3</v>
      </c>
      <c r="N179" s="17">
        <f t="shared" si="53"/>
        <v>0</v>
      </c>
    </row>
    <row r="180" spans="1:14" ht="39.75" hidden="1" customHeight="1" x14ac:dyDescent="0.25">
      <c r="A180" s="15"/>
      <c r="B180" s="16" t="s">
        <v>167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1:14" ht="38.25" customHeight="1" x14ac:dyDescent="0.25">
      <c r="A181" s="15">
        <v>2641</v>
      </c>
      <c r="B181" s="16" t="s">
        <v>275</v>
      </c>
      <c r="C181" s="15" t="s">
        <v>187</v>
      </c>
      <c r="D181" s="15" t="s">
        <v>181</v>
      </c>
      <c r="E181" s="15" t="s">
        <v>163</v>
      </c>
      <c r="F181" s="17">
        <f>SUM(G181,H181)</f>
        <v>215000000</v>
      </c>
      <c r="G181" s="17">
        <v>215000000</v>
      </c>
      <c r="H181" s="17">
        <v>0</v>
      </c>
      <c r="I181" s="17">
        <f>SUM(J181,K181)</f>
        <v>165815000</v>
      </c>
      <c r="J181" s="17">
        <v>165815000</v>
      </c>
      <c r="K181" s="17">
        <v>0</v>
      </c>
      <c r="L181" s="17">
        <f>SUM(M181,N181)</f>
        <v>110622705.3</v>
      </c>
      <c r="M181" s="17">
        <v>110622705.3</v>
      </c>
      <c r="N181" s="17">
        <v>0</v>
      </c>
    </row>
    <row r="182" spans="1:14" ht="39.75" hidden="1" customHeight="1" x14ac:dyDescent="0.25">
      <c r="A182" s="15">
        <v>2650</v>
      </c>
      <c r="B182" s="16" t="s">
        <v>276</v>
      </c>
      <c r="C182" s="15" t="s">
        <v>187</v>
      </c>
      <c r="D182" s="15" t="s">
        <v>184</v>
      </c>
      <c r="E182" s="15" t="s">
        <v>164</v>
      </c>
      <c r="F182" s="17">
        <f t="shared" ref="F182:N182" si="54">SUM(F184)</f>
        <v>0</v>
      </c>
      <c r="G182" s="17">
        <f t="shared" si="54"/>
        <v>0</v>
      </c>
      <c r="H182" s="17">
        <f t="shared" si="54"/>
        <v>0</v>
      </c>
      <c r="I182" s="17">
        <f t="shared" si="54"/>
        <v>0</v>
      </c>
      <c r="J182" s="17">
        <f t="shared" si="54"/>
        <v>0</v>
      </c>
      <c r="K182" s="17">
        <f t="shared" si="54"/>
        <v>0</v>
      </c>
      <c r="L182" s="17">
        <f t="shared" si="54"/>
        <v>0</v>
      </c>
      <c r="M182" s="17">
        <f t="shared" si="54"/>
        <v>0</v>
      </c>
      <c r="N182" s="17">
        <f t="shared" si="54"/>
        <v>0</v>
      </c>
    </row>
    <row r="183" spans="1:14" ht="39.75" hidden="1" customHeight="1" x14ac:dyDescent="0.25">
      <c r="A183" s="15"/>
      <c r="B183" s="16" t="s">
        <v>167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ht="39.75" hidden="1" customHeight="1" x14ac:dyDescent="0.25">
      <c r="A184" s="15">
        <v>2651</v>
      </c>
      <c r="B184" s="16" t="s">
        <v>276</v>
      </c>
      <c r="C184" s="15" t="s">
        <v>187</v>
      </c>
      <c r="D184" s="15" t="s">
        <v>184</v>
      </c>
      <c r="E184" s="15" t="s">
        <v>163</v>
      </c>
      <c r="F184" s="17">
        <f>SUM(G184,H184)</f>
        <v>0</v>
      </c>
      <c r="G184" s="17">
        <v>0</v>
      </c>
      <c r="H184" s="17">
        <v>0</v>
      </c>
      <c r="I184" s="17">
        <f>SUM(J184,K184)</f>
        <v>0</v>
      </c>
      <c r="J184" s="17">
        <v>0</v>
      </c>
      <c r="K184" s="17">
        <v>0</v>
      </c>
      <c r="L184" s="17">
        <f>SUM(M184,N184)</f>
        <v>0</v>
      </c>
      <c r="M184" s="17">
        <v>0</v>
      </c>
      <c r="N184" s="17">
        <v>0</v>
      </c>
    </row>
    <row r="185" spans="1:14" ht="39.75" hidden="1" customHeight="1" x14ac:dyDescent="0.25">
      <c r="A185" s="15">
        <v>2660</v>
      </c>
      <c r="B185" s="16" t="s">
        <v>277</v>
      </c>
      <c r="C185" s="15" t="s">
        <v>187</v>
      </c>
      <c r="D185" s="15" t="s">
        <v>187</v>
      </c>
      <c r="E185" s="15" t="s">
        <v>164</v>
      </c>
      <c r="F185" s="17">
        <f t="shared" ref="F185:N185" si="55">SUM(F187)</f>
        <v>0</v>
      </c>
      <c r="G185" s="17">
        <f t="shared" si="55"/>
        <v>0</v>
      </c>
      <c r="H185" s="17">
        <f t="shared" si="55"/>
        <v>0</v>
      </c>
      <c r="I185" s="17">
        <f t="shared" si="55"/>
        <v>0</v>
      </c>
      <c r="J185" s="17">
        <f t="shared" si="55"/>
        <v>0</v>
      </c>
      <c r="K185" s="17">
        <f t="shared" si="55"/>
        <v>0</v>
      </c>
      <c r="L185" s="17">
        <f t="shared" si="55"/>
        <v>0</v>
      </c>
      <c r="M185" s="17">
        <f t="shared" si="55"/>
        <v>0</v>
      </c>
      <c r="N185" s="17">
        <f t="shared" si="55"/>
        <v>0</v>
      </c>
    </row>
    <row r="186" spans="1:14" ht="39.75" hidden="1" customHeight="1" x14ac:dyDescent="0.25">
      <c r="A186" s="15"/>
      <c r="B186" s="16" t="s">
        <v>167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1:14" ht="39.75" hidden="1" customHeight="1" x14ac:dyDescent="0.25">
      <c r="A187" s="15">
        <v>2661</v>
      </c>
      <c r="B187" s="16" t="s">
        <v>277</v>
      </c>
      <c r="C187" s="15" t="s">
        <v>187</v>
      </c>
      <c r="D187" s="15" t="s">
        <v>187</v>
      </c>
      <c r="E187" s="15" t="s">
        <v>163</v>
      </c>
      <c r="F187" s="17">
        <f>SUM(G187,H187)</f>
        <v>0</v>
      </c>
      <c r="G187" s="17">
        <v>0</v>
      </c>
      <c r="H187" s="17">
        <v>0</v>
      </c>
      <c r="I187" s="17">
        <f>SUM(J187,K187)</f>
        <v>0</v>
      </c>
      <c r="J187" s="17">
        <v>0</v>
      </c>
      <c r="K187" s="17">
        <v>0</v>
      </c>
      <c r="L187" s="17">
        <f>SUM(M187,N187)</f>
        <v>0</v>
      </c>
      <c r="M187" s="17">
        <v>0</v>
      </c>
      <c r="N187" s="17">
        <v>0</v>
      </c>
    </row>
    <row r="188" spans="1:14" ht="28.5" customHeight="1" x14ac:dyDescent="0.25">
      <c r="A188" s="15">
        <v>2700</v>
      </c>
      <c r="B188" s="16" t="s">
        <v>278</v>
      </c>
      <c r="C188" s="15" t="s">
        <v>190</v>
      </c>
      <c r="D188" s="15" t="s">
        <v>164</v>
      </c>
      <c r="E188" s="15" t="s">
        <v>164</v>
      </c>
      <c r="F188" s="17">
        <f t="shared" ref="F188:N188" si="56">SUM(F190,F195,F201,F207,F210,F213)</f>
        <v>0</v>
      </c>
      <c r="G188" s="17">
        <f t="shared" si="56"/>
        <v>0</v>
      </c>
      <c r="H188" s="17">
        <f t="shared" si="56"/>
        <v>0</v>
      </c>
      <c r="I188" s="17">
        <f t="shared" si="56"/>
        <v>2000000</v>
      </c>
      <c r="J188" s="17">
        <f t="shared" si="56"/>
        <v>2000000</v>
      </c>
      <c r="K188" s="17">
        <f t="shared" si="56"/>
        <v>0</v>
      </c>
      <c r="L188" s="17">
        <f t="shared" si="56"/>
        <v>2000000</v>
      </c>
      <c r="M188" s="17">
        <f t="shared" si="56"/>
        <v>2000000</v>
      </c>
      <c r="N188" s="17">
        <f t="shared" si="56"/>
        <v>0</v>
      </c>
    </row>
    <row r="189" spans="1:14" ht="39.75" hidden="1" customHeight="1" x14ac:dyDescent="0.25">
      <c r="A189" s="15"/>
      <c r="B189" s="16" t="s">
        <v>167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1:14" ht="39.75" hidden="1" customHeight="1" x14ac:dyDescent="0.25">
      <c r="A190" s="15">
        <v>2710</v>
      </c>
      <c r="B190" s="16" t="s">
        <v>279</v>
      </c>
      <c r="C190" s="15" t="s">
        <v>190</v>
      </c>
      <c r="D190" s="15" t="s">
        <v>163</v>
      </c>
      <c r="E190" s="15" t="s">
        <v>164</v>
      </c>
      <c r="F190" s="17">
        <f t="shared" ref="F190:N190" si="57">SUM(F192:F194)</f>
        <v>0</v>
      </c>
      <c r="G190" s="17">
        <f t="shared" si="57"/>
        <v>0</v>
      </c>
      <c r="H190" s="17">
        <f t="shared" si="57"/>
        <v>0</v>
      </c>
      <c r="I190" s="17">
        <f t="shared" si="57"/>
        <v>0</v>
      </c>
      <c r="J190" s="17">
        <f t="shared" si="57"/>
        <v>0</v>
      </c>
      <c r="K190" s="17">
        <f t="shared" si="57"/>
        <v>0</v>
      </c>
      <c r="L190" s="17">
        <f t="shared" si="57"/>
        <v>0</v>
      </c>
      <c r="M190" s="17">
        <f t="shared" si="57"/>
        <v>0</v>
      </c>
      <c r="N190" s="17">
        <f t="shared" si="57"/>
        <v>0</v>
      </c>
    </row>
    <row r="191" spans="1:14" ht="39.75" hidden="1" customHeight="1" x14ac:dyDescent="0.25">
      <c r="A191" s="15"/>
      <c r="B191" s="16" t="s">
        <v>167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1:14" ht="39.75" hidden="1" customHeight="1" x14ac:dyDescent="0.25">
      <c r="A192" s="15">
        <v>2711</v>
      </c>
      <c r="B192" s="16" t="s">
        <v>280</v>
      </c>
      <c r="C192" s="15" t="s">
        <v>190</v>
      </c>
      <c r="D192" s="15" t="s">
        <v>163</v>
      </c>
      <c r="E192" s="15" t="s">
        <v>163</v>
      </c>
      <c r="F192" s="17">
        <f>SUM(G192,H192)</f>
        <v>0</v>
      </c>
      <c r="G192" s="17">
        <v>0</v>
      </c>
      <c r="H192" s="17">
        <v>0</v>
      </c>
      <c r="I192" s="17">
        <f>SUM(J192,K192)</f>
        <v>0</v>
      </c>
      <c r="J192" s="17">
        <v>0</v>
      </c>
      <c r="K192" s="17">
        <v>0</v>
      </c>
      <c r="L192" s="17">
        <f>SUM(M192,N192)</f>
        <v>0</v>
      </c>
      <c r="M192" s="17">
        <v>0</v>
      </c>
      <c r="N192" s="17">
        <v>0</v>
      </c>
    </row>
    <row r="193" spans="1:14" ht="39.75" hidden="1" customHeight="1" x14ac:dyDescent="0.25">
      <c r="A193" s="15">
        <v>2712</v>
      </c>
      <c r="B193" s="16" t="s">
        <v>281</v>
      </c>
      <c r="C193" s="15" t="s">
        <v>190</v>
      </c>
      <c r="D193" s="15" t="s">
        <v>163</v>
      </c>
      <c r="E193" s="15" t="s">
        <v>170</v>
      </c>
      <c r="F193" s="17">
        <f>SUM(G193,H193)</f>
        <v>0</v>
      </c>
      <c r="G193" s="17">
        <v>0</v>
      </c>
      <c r="H193" s="17">
        <v>0</v>
      </c>
      <c r="I193" s="17">
        <f>SUM(J193,K193)</f>
        <v>0</v>
      </c>
      <c r="J193" s="17">
        <v>0</v>
      </c>
      <c r="K193" s="17">
        <v>0</v>
      </c>
      <c r="L193" s="17">
        <f>SUM(M193,N193)</f>
        <v>0</v>
      </c>
      <c r="M193" s="17">
        <v>0</v>
      </c>
      <c r="N193" s="17">
        <v>0</v>
      </c>
    </row>
    <row r="194" spans="1:14" ht="39.75" hidden="1" customHeight="1" x14ac:dyDescent="0.25">
      <c r="A194" s="15">
        <v>2713</v>
      </c>
      <c r="B194" s="16" t="s">
        <v>282</v>
      </c>
      <c r="C194" s="15" t="s">
        <v>190</v>
      </c>
      <c r="D194" s="15" t="s">
        <v>163</v>
      </c>
      <c r="E194" s="15" t="s">
        <v>172</v>
      </c>
      <c r="F194" s="17">
        <f>SUM(G194,H194)</f>
        <v>0</v>
      </c>
      <c r="G194" s="17">
        <v>0</v>
      </c>
      <c r="H194" s="17">
        <v>0</v>
      </c>
      <c r="I194" s="17">
        <f>SUM(J194,K194)</f>
        <v>0</v>
      </c>
      <c r="J194" s="17">
        <v>0</v>
      </c>
      <c r="K194" s="17">
        <v>0</v>
      </c>
      <c r="L194" s="17">
        <f>SUM(M194,N194)</f>
        <v>0</v>
      </c>
      <c r="M194" s="17">
        <v>0</v>
      </c>
      <c r="N194" s="17">
        <v>0</v>
      </c>
    </row>
    <row r="195" spans="1:14" ht="39.75" hidden="1" customHeight="1" x14ac:dyDescent="0.25">
      <c r="A195" s="15">
        <v>2720</v>
      </c>
      <c r="B195" s="16" t="s">
        <v>283</v>
      </c>
      <c r="C195" s="15" t="s">
        <v>190</v>
      </c>
      <c r="D195" s="15" t="s">
        <v>170</v>
      </c>
      <c r="E195" s="15" t="s">
        <v>164</v>
      </c>
      <c r="F195" s="17">
        <f t="shared" ref="F195:N195" si="58">SUM(F197:F200)</f>
        <v>0</v>
      </c>
      <c r="G195" s="17">
        <f t="shared" si="58"/>
        <v>0</v>
      </c>
      <c r="H195" s="17">
        <f t="shared" si="58"/>
        <v>0</v>
      </c>
      <c r="I195" s="17">
        <f t="shared" si="58"/>
        <v>0</v>
      </c>
      <c r="J195" s="17">
        <f t="shared" si="58"/>
        <v>0</v>
      </c>
      <c r="K195" s="17">
        <f t="shared" si="58"/>
        <v>0</v>
      </c>
      <c r="L195" s="17">
        <f t="shared" si="58"/>
        <v>0</v>
      </c>
      <c r="M195" s="17">
        <f t="shared" si="58"/>
        <v>0</v>
      </c>
      <c r="N195" s="17">
        <f t="shared" si="58"/>
        <v>0</v>
      </c>
    </row>
    <row r="196" spans="1:14" ht="39.75" hidden="1" customHeight="1" x14ac:dyDescent="0.25">
      <c r="A196" s="15"/>
      <c r="B196" s="16" t="s">
        <v>167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 ht="39.75" hidden="1" customHeight="1" x14ac:dyDescent="0.25">
      <c r="A197" s="15">
        <v>2721</v>
      </c>
      <c r="B197" s="16" t="s">
        <v>284</v>
      </c>
      <c r="C197" s="15" t="s">
        <v>190</v>
      </c>
      <c r="D197" s="15" t="s">
        <v>170</v>
      </c>
      <c r="E197" s="15" t="s">
        <v>163</v>
      </c>
      <c r="F197" s="17">
        <f>SUM(G197,H197)</f>
        <v>0</v>
      </c>
      <c r="G197" s="17">
        <v>0</v>
      </c>
      <c r="H197" s="17">
        <v>0</v>
      </c>
      <c r="I197" s="17">
        <f>SUM(J197,K197)</f>
        <v>0</v>
      </c>
      <c r="J197" s="17">
        <v>0</v>
      </c>
      <c r="K197" s="17">
        <v>0</v>
      </c>
      <c r="L197" s="17">
        <f>SUM(M197,N197)</f>
        <v>0</v>
      </c>
      <c r="M197" s="17">
        <v>0</v>
      </c>
      <c r="N197" s="17">
        <v>0</v>
      </c>
    </row>
    <row r="198" spans="1:14" ht="39.75" hidden="1" customHeight="1" x14ac:dyDescent="0.25">
      <c r="A198" s="15">
        <v>2722</v>
      </c>
      <c r="B198" s="16" t="s">
        <v>285</v>
      </c>
      <c r="C198" s="15" t="s">
        <v>190</v>
      </c>
      <c r="D198" s="15" t="s">
        <v>170</v>
      </c>
      <c r="E198" s="15" t="s">
        <v>170</v>
      </c>
      <c r="F198" s="17">
        <f>SUM(G198,H198)</f>
        <v>0</v>
      </c>
      <c r="G198" s="17">
        <v>0</v>
      </c>
      <c r="H198" s="17">
        <v>0</v>
      </c>
      <c r="I198" s="17">
        <f>SUM(J198,K198)</f>
        <v>0</v>
      </c>
      <c r="J198" s="17">
        <v>0</v>
      </c>
      <c r="K198" s="17">
        <v>0</v>
      </c>
      <c r="L198" s="17">
        <f>SUM(M198,N198)</f>
        <v>0</v>
      </c>
      <c r="M198" s="17">
        <v>0</v>
      </c>
      <c r="N198" s="17">
        <v>0</v>
      </c>
    </row>
    <row r="199" spans="1:14" ht="39.75" hidden="1" customHeight="1" x14ac:dyDescent="0.25">
      <c r="A199" s="15">
        <v>2723</v>
      </c>
      <c r="B199" s="16" t="s">
        <v>286</v>
      </c>
      <c r="C199" s="15" t="s">
        <v>190</v>
      </c>
      <c r="D199" s="15" t="s">
        <v>170</v>
      </c>
      <c r="E199" s="15" t="s">
        <v>172</v>
      </c>
      <c r="F199" s="17">
        <f>SUM(G199,H199)</f>
        <v>0</v>
      </c>
      <c r="G199" s="17">
        <v>0</v>
      </c>
      <c r="H199" s="17">
        <v>0</v>
      </c>
      <c r="I199" s="17">
        <f>SUM(J199,K199)</f>
        <v>0</v>
      </c>
      <c r="J199" s="17">
        <v>0</v>
      </c>
      <c r="K199" s="17">
        <v>0</v>
      </c>
      <c r="L199" s="17">
        <f>SUM(M199,N199)</f>
        <v>0</v>
      </c>
      <c r="M199" s="17">
        <v>0</v>
      </c>
      <c r="N199" s="17">
        <v>0</v>
      </c>
    </row>
    <row r="200" spans="1:14" ht="39.75" hidden="1" customHeight="1" x14ac:dyDescent="0.25">
      <c r="A200" s="15">
        <v>2724</v>
      </c>
      <c r="B200" s="16" t="s">
        <v>287</v>
      </c>
      <c r="C200" s="15" t="s">
        <v>190</v>
      </c>
      <c r="D200" s="15" t="s">
        <v>170</v>
      </c>
      <c r="E200" s="15" t="s">
        <v>181</v>
      </c>
      <c r="F200" s="17">
        <f>SUM(G200,H200)</f>
        <v>0</v>
      </c>
      <c r="G200" s="17">
        <v>0</v>
      </c>
      <c r="H200" s="17">
        <v>0</v>
      </c>
      <c r="I200" s="17">
        <f>SUM(J200,K200)</f>
        <v>0</v>
      </c>
      <c r="J200" s="17">
        <v>0</v>
      </c>
      <c r="K200" s="17">
        <v>0</v>
      </c>
      <c r="L200" s="17">
        <f>SUM(M200,N200)</f>
        <v>0</v>
      </c>
      <c r="M200" s="17">
        <v>0</v>
      </c>
      <c r="N200" s="17">
        <v>0</v>
      </c>
    </row>
    <row r="201" spans="1:14" ht="26.25" customHeight="1" x14ac:dyDescent="0.25">
      <c r="A201" s="15">
        <v>2730</v>
      </c>
      <c r="B201" s="16" t="s">
        <v>288</v>
      </c>
      <c r="C201" s="15" t="s">
        <v>190</v>
      </c>
      <c r="D201" s="15" t="s">
        <v>172</v>
      </c>
      <c r="E201" s="15" t="s">
        <v>164</v>
      </c>
      <c r="F201" s="17">
        <f t="shared" ref="F201:N201" si="59">SUM(F203:F206)</f>
        <v>0</v>
      </c>
      <c r="G201" s="17">
        <f t="shared" si="59"/>
        <v>0</v>
      </c>
      <c r="H201" s="17">
        <f t="shared" si="59"/>
        <v>0</v>
      </c>
      <c r="I201" s="17">
        <f t="shared" si="59"/>
        <v>2000000</v>
      </c>
      <c r="J201" s="17">
        <f t="shared" si="59"/>
        <v>2000000</v>
      </c>
      <c r="K201" s="17">
        <f t="shared" si="59"/>
        <v>0</v>
      </c>
      <c r="L201" s="17">
        <f t="shared" si="59"/>
        <v>2000000</v>
      </c>
      <c r="M201" s="17">
        <f t="shared" si="59"/>
        <v>2000000</v>
      </c>
      <c r="N201" s="17">
        <f t="shared" si="59"/>
        <v>0</v>
      </c>
    </row>
    <row r="202" spans="1:14" ht="39.75" hidden="1" customHeight="1" x14ac:dyDescent="0.25">
      <c r="A202" s="15"/>
      <c r="B202" s="16" t="s">
        <v>167</v>
      </c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1:14" ht="36" customHeight="1" x14ac:dyDescent="0.25">
      <c r="A203" s="15">
        <v>2731</v>
      </c>
      <c r="B203" s="16" t="s">
        <v>289</v>
      </c>
      <c r="C203" s="15" t="s">
        <v>190</v>
      </c>
      <c r="D203" s="15" t="s">
        <v>172</v>
      </c>
      <c r="E203" s="15" t="s">
        <v>163</v>
      </c>
      <c r="F203" s="17">
        <f>SUM(G203,H203)</f>
        <v>0</v>
      </c>
      <c r="G203" s="17">
        <v>0</v>
      </c>
      <c r="H203" s="17">
        <v>0</v>
      </c>
      <c r="I203" s="17">
        <f>SUM(J203,K203)</f>
        <v>2000000</v>
      </c>
      <c r="J203" s="17">
        <v>2000000</v>
      </c>
      <c r="K203" s="17">
        <v>0</v>
      </c>
      <c r="L203" s="17">
        <f>SUM(M203,N203)</f>
        <v>2000000</v>
      </c>
      <c r="M203" s="17">
        <v>2000000</v>
      </c>
      <c r="N203" s="17">
        <v>0</v>
      </c>
    </row>
    <row r="204" spans="1:14" ht="2.25" hidden="1" customHeight="1" x14ac:dyDescent="0.25">
      <c r="A204" s="15">
        <v>2732</v>
      </c>
      <c r="B204" s="16" t="s">
        <v>290</v>
      </c>
      <c r="C204" s="15" t="s">
        <v>190</v>
      </c>
      <c r="D204" s="15" t="s">
        <v>172</v>
      </c>
      <c r="E204" s="15" t="s">
        <v>170</v>
      </c>
      <c r="F204" s="17">
        <f>SUM(G204,H204)</f>
        <v>0</v>
      </c>
      <c r="G204" s="17">
        <v>0</v>
      </c>
      <c r="H204" s="17">
        <v>0</v>
      </c>
      <c r="I204" s="17">
        <f>SUM(J204,K204)</f>
        <v>0</v>
      </c>
      <c r="J204" s="17">
        <v>0</v>
      </c>
      <c r="K204" s="17">
        <v>0</v>
      </c>
      <c r="L204" s="17">
        <f>SUM(M204,N204)</f>
        <v>0</v>
      </c>
      <c r="M204" s="17">
        <v>0</v>
      </c>
      <c r="N204" s="17">
        <v>0</v>
      </c>
    </row>
    <row r="205" spans="1:14" ht="39.75" hidden="1" customHeight="1" x14ac:dyDescent="0.25">
      <c r="A205" s="15">
        <v>2733</v>
      </c>
      <c r="B205" s="16" t="s">
        <v>291</v>
      </c>
      <c r="C205" s="15" t="s">
        <v>190</v>
      </c>
      <c r="D205" s="15" t="s">
        <v>172</v>
      </c>
      <c r="E205" s="15" t="s">
        <v>172</v>
      </c>
      <c r="F205" s="17">
        <f>SUM(G205,H205)</f>
        <v>0</v>
      </c>
      <c r="G205" s="17">
        <v>0</v>
      </c>
      <c r="H205" s="17">
        <v>0</v>
      </c>
      <c r="I205" s="17">
        <f>SUM(J205,K205)</f>
        <v>0</v>
      </c>
      <c r="J205" s="17">
        <v>0</v>
      </c>
      <c r="K205" s="17">
        <v>0</v>
      </c>
      <c r="L205" s="17">
        <f>SUM(M205,N205)</f>
        <v>0</v>
      </c>
      <c r="M205" s="17">
        <v>0</v>
      </c>
      <c r="N205" s="17">
        <v>0</v>
      </c>
    </row>
    <row r="206" spans="1:14" ht="39.75" hidden="1" customHeight="1" x14ac:dyDescent="0.25">
      <c r="A206" s="15">
        <v>2734</v>
      </c>
      <c r="B206" s="16" t="s">
        <v>292</v>
      </c>
      <c r="C206" s="15" t="s">
        <v>190</v>
      </c>
      <c r="D206" s="15" t="s">
        <v>172</v>
      </c>
      <c r="E206" s="15" t="s">
        <v>181</v>
      </c>
      <c r="F206" s="17">
        <f>SUM(G206,H206)</f>
        <v>0</v>
      </c>
      <c r="G206" s="17">
        <v>0</v>
      </c>
      <c r="H206" s="17">
        <v>0</v>
      </c>
      <c r="I206" s="17">
        <f>SUM(J206,K206)</f>
        <v>0</v>
      </c>
      <c r="J206" s="17">
        <v>0</v>
      </c>
      <c r="K206" s="17">
        <v>0</v>
      </c>
      <c r="L206" s="17">
        <f>SUM(M206,N206)</f>
        <v>0</v>
      </c>
      <c r="M206" s="17">
        <v>0</v>
      </c>
      <c r="N206" s="17">
        <v>0</v>
      </c>
    </row>
    <row r="207" spans="1:14" ht="39.75" hidden="1" customHeight="1" x14ac:dyDescent="0.25">
      <c r="A207" s="15">
        <v>2740</v>
      </c>
      <c r="B207" s="16" t="s">
        <v>293</v>
      </c>
      <c r="C207" s="15" t="s">
        <v>190</v>
      </c>
      <c r="D207" s="15" t="s">
        <v>181</v>
      </c>
      <c r="E207" s="15" t="s">
        <v>164</v>
      </c>
      <c r="F207" s="17">
        <f t="shared" ref="F207:N207" si="60">SUM(F209)</f>
        <v>0</v>
      </c>
      <c r="G207" s="17">
        <f t="shared" si="60"/>
        <v>0</v>
      </c>
      <c r="H207" s="17">
        <f t="shared" si="60"/>
        <v>0</v>
      </c>
      <c r="I207" s="17">
        <f t="shared" si="60"/>
        <v>0</v>
      </c>
      <c r="J207" s="17">
        <f t="shared" si="60"/>
        <v>0</v>
      </c>
      <c r="K207" s="17">
        <f t="shared" si="60"/>
        <v>0</v>
      </c>
      <c r="L207" s="17">
        <f t="shared" si="60"/>
        <v>0</v>
      </c>
      <c r="M207" s="17">
        <f t="shared" si="60"/>
        <v>0</v>
      </c>
      <c r="N207" s="17">
        <f t="shared" si="60"/>
        <v>0</v>
      </c>
    </row>
    <row r="208" spans="1:14" ht="39.75" hidden="1" customHeight="1" x14ac:dyDescent="0.25">
      <c r="A208" s="15"/>
      <c r="B208" s="16" t="s">
        <v>167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 ht="39.75" hidden="1" customHeight="1" x14ac:dyDescent="0.25">
      <c r="A209" s="15">
        <v>2741</v>
      </c>
      <c r="B209" s="16" t="s">
        <v>293</v>
      </c>
      <c r="C209" s="15" t="s">
        <v>190</v>
      </c>
      <c r="D209" s="15" t="s">
        <v>181</v>
      </c>
      <c r="E209" s="15" t="s">
        <v>163</v>
      </c>
      <c r="F209" s="17">
        <f>SUM(G209,H209)</f>
        <v>0</v>
      </c>
      <c r="G209" s="17">
        <v>0</v>
      </c>
      <c r="H209" s="17">
        <v>0</v>
      </c>
      <c r="I209" s="17">
        <f>SUM(J209,K209)</f>
        <v>0</v>
      </c>
      <c r="J209" s="17">
        <v>0</v>
      </c>
      <c r="K209" s="17">
        <v>0</v>
      </c>
      <c r="L209" s="17">
        <f>SUM(M209,N209)</f>
        <v>0</v>
      </c>
      <c r="M209" s="17">
        <v>0</v>
      </c>
      <c r="N209" s="17">
        <v>0</v>
      </c>
    </row>
    <row r="210" spans="1:14" ht="39.75" hidden="1" customHeight="1" x14ac:dyDescent="0.25">
      <c r="A210" s="15">
        <v>2750</v>
      </c>
      <c r="B210" s="16" t="s">
        <v>294</v>
      </c>
      <c r="C210" s="15" t="s">
        <v>190</v>
      </c>
      <c r="D210" s="15" t="s">
        <v>184</v>
      </c>
      <c r="E210" s="15" t="s">
        <v>164</v>
      </c>
      <c r="F210" s="17">
        <f t="shared" ref="F210:N210" si="61">SUM(F212)</f>
        <v>0</v>
      </c>
      <c r="G210" s="17">
        <f t="shared" si="61"/>
        <v>0</v>
      </c>
      <c r="H210" s="17">
        <f t="shared" si="61"/>
        <v>0</v>
      </c>
      <c r="I210" s="17">
        <f t="shared" si="61"/>
        <v>0</v>
      </c>
      <c r="J210" s="17">
        <f t="shared" si="61"/>
        <v>0</v>
      </c>
      <c r="K210" s="17">
        <f t="shared" si="61"/>
        <v>0</v>
      </c>
      <c r="L210" s="17">
        <f t="shared" si="61"/>
        <v>0</v>
      </c>
      <c r="M210" s="17">
        <f t="shared" si="61"/>
        <v>0</v>
      </c>
      <c r="N210" s="17">
        <f t="shared" si="61"/>
        <v>0</v>
      </c>
    </row>
    <row r="211" spans="1:14" ht="39.75" hidden="1" customHeight="1" x14ac:dyDescent="0.25">
      <c r="A211" s="15"/>
      <c r="B211" s="16" t="s">
        <v>167</v>
      </c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1:14" ht="39.75" hidden="1" customHeight="1" x14ac:dyDescent="0.25">
      <c r="A212" s="15">
        <v>2751</v>
      </c>
      <c r="B212" s="16" t="s">
        <v>294</v>
      </c>
      <c r="C212" s="15" t="s">
        <v>190</v>
      </c>
      <c r="D212" s="15" t="s">
        <v>184</v>
      </c>
      <c r="E212" s="15" t="s">
        <v>163</v>
      </c>
      <c r="F212" s="17">
        <f>SUM(G212,H212)</f>
        <v>0</v>
      </c>
      <c r="G212" s="17">
        <v>0</v>
      </c>
      <c r="H212" s="17">
        <v>0</v>
      </c>
      <c r="I212" s="17">
        <f>SUM(J212,K212)</f>
        <v>0</v>
      </c>
      <c r="J212" s="17">
        <v>0</v>
      </c>
      <c r="K212" s="17">
        <v>0</v>
      </c>
      <c r="L212" s="17">
        <f>SUM(M212,N212)</f>
        <v>0</v>
      </c>
      <c r="M212" s="17">
        <v>0</v>
      </c>
      <c r="N212" s="17">
        <v>0</v>
      </c>
    </row>
    <row r="213" spans="1:14" ht="39.75" hidden="1" customHeight="1" x14ac:dyDescent="0.25">
      <c r="A213" s="15">
        <v>2760</v>
      </c>
      <c r="B213" s="16" t="s">
        <v>295</v>
      </c>
      <c r="C213" s="15" t="s">
        <v>190</v>
      </c>
      <c r="D213" s="15" t="s">
        <v>187</v>
      </c>
      <c r="E213" s="15" t="s">
        <v>164</v>
      </c>
      <c r="F213" s="17">
        <f t="shared" ref="F213:N213" si="62">SUM(F215:F216)</f>
        <v>0</v>
      </c>
      <c r="G213" s="17">
        <f t="shared" si="62"/>
        <v>0</v>
      </c>
      <c r="H213" s="17">
        <f t="shared" si="62"/>
        <v>0</v>
      </c>
      <c r="I213" s="17">
        <f t="shared" si="62"/>
        <v>0</v>
      </c>
      <c r="J213" s="17">
        <f t="shared" si="62"/>
        <v>0</v>
      </c>
      <c r="K213" s="17">
        <f t="shared" si="62"/>
        <v>0</v>
      </c>
      <c r="L213" s="17">
        <f t="shared" si="62"/>
        <v>0</v>
      </c>
      <c r="M213" s="17">
        <f t="shared" si="62"/>
        <v>0</v>
      </c>
      <c r="N213" s="17">
        <f t="shared" si="62"/>
        <v>0</v>
      </c>
    </row>
    <row r="214" spans="1:14" ht="39.75" hidden="1" customHeight="1" x14ac:dyDescent="0.25">
      <c r="A214" s="15"/>
      <c r="B214" s="16" t="s">
        <v>167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 ht="39.75" hidden="1" customHeight="1" x14ac:dyDescent="0.25">
      <c r="A215" s="15">
        <v>2761</v>
      </c>
      <c r="B215" s="16" t="s">
        <v>296</v>
      </c>
      <c r="C215" s="15" t="s">
        <v>190</v>
      </c>
      <c r="D215" s="15" t="s">
        <v>187</v>
      </c>
      <c r="E215" s="15" t="s">
        <v>163</v>
      </c>
      <c r="F215" s="17">
        <f>SUM(G215,H215)</f>
        <v>0</v>
      </c>
      <c r="G215" s="17">
        <v>0</v>
      </c>
      <c r="H215" s="17">
        <v>0</v>
      </c>
      <c r="I215" s="17">
        <f>SUM(J215,K215)</f>
        <v>0</v>
      </c>
      <c r="J215" s="17">
        <v>0</v>
      </c>
      <c r="K215" s="17">
        <v>0</v>
      </c>
      <c r="L215" s="17">
        <f>SUM(M215,N215)</f>
        <v>0</v>
      </c>
      <c r="M215" s="17">
        <v>0</v>
      </c>
      <c r="N215" s="17">
        <v>0</v>
      </c>
    </row>
    <row r="216" spans="1:14" ht="39.75" hidden="1" customHeight="1" x14ac:dyDescent="0.25">
      <c r="A216" s="15">
        <v>2762</v>
      </c>
      <c r="B216" s="16" t="s">
        <v>295</v>
      </c>
      <c r="C216" s="15" t="s">
        <v>190</v>
      </c>
      <c r="D216" s="15" t="s">
        <v>187</v>
      </c>
      <c r="E216" s="15" t="s">
        <v>170</v>
      </c>
      <c r="F216" s="17">
        <f>SUM(G216,H216)</f>
        <v>0</v>
      </c>
      <c r="G216" s="17">
        <v>0</v>
      </c>
      <c r="H216" s="17">
        <v>0</v>
      </c>
      <c r="I216" s="17">
        <f>SUM(J216,K216)</f>
        <v>0</v>
      </c>
      <c r="J216" s="17">
        <v>0</v>
      </c>
      <c r="K216" s="17">
        <v>0</v>
      </c>
      <c r="L216" s="17">
        <f>SUM(M216,N216)</f>
        <v>0</v>
      </c>
      <c r="M216" s="17">
        <v>0</v>
      </c>
      <c r="N216" s="17">
        <v>0</v>
      </c>
    </row>
    <row r="217" spans="1:14" ht="39" customHeight="1" x14ac:dyDescent="0.25">
      <c r="A217" s="15">
        <v>2800</v>
      </c>
      <c r="B217" s="16" t="s">
        <v>297</v>
      </c>
      <c r="C217" s="15" t="s">
        <v>192</v>
      </c>
      <c r="D217" s="15" t="s">
        <v>164</v>
      </c>
      <c r="E217" s="15" t="s">
        <v>164</v>
      </c>
      <c r="F217" s="17">
        <f t="shared" ref="F217:N217" si="63">SUM(F219,F222,F231,F236,F241,F244)</f>
        <v>116580000</v>
      </c>
      <c r="G217" s="17">
        <f t="shared" si="63"/>
        <v>116580000</v>
      </c>
      <c r="H217" s="17">
        <f t="shared" si="63"/>
        <v>0</v>
      </c>
      <c r="I217" s="17">
        <f t="shared" si="63"/>
        <v>187722698.30000001</v>
      </c>
      <c r="J217" s="17">
        <f t="shared" si="63"/>
        <v>144882700</v>
      </c>
      <c r="K217" s="17">
        <f t="shared" si="63"/>
        <v>42839998.299999997</v>
      </c>
      <c r="L217" s="17">
        <f t="shared" si="63"/>
        <v>120417520</v>
      </c>
      <c r="M217" s="17">
        <f t="shared" si="63"/>
        <v>85120335</v>
      </c>
      <c r="N217" s="17">
        <f t="shared" si="63"/>
        <v>35297185</v>
      </c>
    </row>
    <row r="218" spans="1:14" ht="39.75" hidden="1" customHeight="1" x14ac:dyDescent="0.25">
      <c r="A218" s="15"/>
      <c r="B218" s="16" t="s">
        <v>167</v>
      </c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1:14" ht="33" customHeight="1" x14ac:dyDescent="0.25">
      <c r="A219" s="15">
        <v>2810</v>
      </c>
      <c r="B219" s="16" t="s">
        <v>298</v>
      </c>
      <c r="C219" s="15" t="s">
        <v>192</v>
      </c>
      <c r="D219" s="15" t="s">
        <v>163</v>
      </c>
      <c r="E219" s="15" t="s">
        <v>164</v>
      </c>
      <c r="F219" s="17">
        <f t="shared" ref="F219:N219" si="64">SUM(F221)</f>
        <v>1280000</v>
      </c>
      <c r="G219" s="17">
        <f t="shared" si="64"/>
        <v>1280000</v>
      </c>
      <c r="H219" s="17">
        <f t="shared" si="64"/>
        <v>0</v>
      </c>
      <c r="I219" s="17">
        <f t="shared" si="64"/>
        <v>1280000</v>
      </c>
      <c r="J219" s="17">
        <f t="shared" si="64"/>
        <v>1280000</v>
      </c>
      <c r="K219" s="17">
        <f t="shared" si="64"/>
        <v>0</v>
      </c>
      <c r="L219" s="17">
        <f t="shared" si="64"/>
        <v>0</v>
      </c>
      <c r="M219" s="17">
        <f t="shared" si="64"/>
        <v>0</v>
      </c>
      <c r="N219" s="17">
        <f t="shared" si="64"/>
        <v>0</v>
      </c>
    </row>
    <row r="220" spans="1:14" ht="39.75" hidden="1" customHeight="1" x14ac:dyDescent="0.25">
      <c r="A220" s="15"/>
      <c r="B220" s="16" t="s">
        <v>167</v>
      </c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1:14" ht="39.950000000000003" customHeight="1" x14ac:dyDescent="0.25">
      <c r="A221" s="15">
        <v>2811</v>
      </c>
      <c r="B221" s="16" t="s">
        <v>298</v>
      </c>
      <c r="C221" s="15" t="s">
        <v>192</v>
      </c>
      <c r="D221" s="15" t="s">
        <v>163</v>
      </c>
      <c r="E221" s="15" t="s">
        <v>163</v>
      </c>
      <c r="F221" s="17">
        <f>SUM(G221,H221)</f>
        <v>1280000</v>
      </c>
      <c r="G221" s="17">
        <v>1280000</v>
      </c>
      <c r="H221" s="17">
        <v>0</v>
      </c>
      <c r="I221" s="17">
        <f>SUM(J221,K221)</f>
        <v>1280000</v>
      </c>
      <c r="J221" s="17">
        <v>1280000</v>
      </c>
      <c r="K221" s="17">
        <v>0</v>
      </c>
      <c r="L221" s="17">
        <f>SUM(M221,N221)</f>
        <v>0</v>
      </c>
      <c r="M221" s="17">
        <v>0</v>
      </c>
      <c r="N221" s="17">
        <v>0</v>
      </c>
    </row>
    <row r="222" spans="1:14" ht="34.5" customHeight="1" x14ac:dyDescent="0.25">
      <c r="A222" s="15">
        <v>2820</v>
      </c>
      <c r="B222" s="16" t="s">
        <v>299</v>
      </c>
      <c r="C222" s="15" t="s">
        <v>192</v>
      </c>
      <c r="D222" s="15" t="s">
        <v>170</v>
      </c>
      <c r="E222" s="15" t="s">
        <v>164</v>
      </c>
      <c r="F222" s="17">
        <f t="shared" ref="F222:N222" si="65">SUM(F224:F230)</f>
        <v>115300000</v>
      </c>
      <c r="G222" s="17">
        <f t="shared" si="65"/>
        <v>115300000</v>
      </c>
      <c r="H222" s="17">
        <f t="shared" si="65"/>
        <v>0</v>
      </c>
      <c r="I222" s="17">
        <f t="shared" si="65"/>
        <v>186442698.30000001</v>
      </c>
      <c r="J222" s="17">
        <f t="shared" si="65"/>
        <v>143602700</v>
      </c>
      <c r="K222" s="17">
        <f t="shared" si="65"/>
        <v>42839998.299999997</v>
      </c>
      <c r="L222" s="17">
        <f t="shared" si="65"/>
        <v>120417520</v>
      </c>
      <c r="M222" s="17">
        <f t="shared" si="65"/>
        <v>85120335</v>
      </c>
      <c r="N222" s="17">
        <f t="shared" si="65"/>
        <v>35297185</v>
      </c>
    </row>
    <row r="223" spans="1:14" ht="39.75" hidden="1" customHeight="1" x14ac:dyDescent="0.25">
      <c r="A223" s="15"/>
      <c r="B223" s="16" t="s">
        <v>167</v>
      </c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1:14" ht="36" customHeight="1" x14ac:dyDescent="0.25">
      <c r="A224" s="15">
        <v>2821</v>
      </c>
      <c r="B224" s="16" t="s">
        <v>300</v>
      </c>
      <c r="C224" s="15" t="s">
        <v>192</v>
      </c>
      <c r="D224" s="15" t="s">
        <v>170</v>
      </c>
      <c r="E224" s="15" t="s">
        <v>163</v>
      </c>
      <c r="F224" s="17">
        <f t="shared" ref="F224:F230" si="66">SUM(G224,H224)</f>
        <v>26000000</v>
      </c>
      <c r="G224" s="17">
        <v>26000000</v>
      </c>
      <c r="H224" s="17">
        <v>0</v>
      </c>
      <c r="I224" s="17">
        <f t="shared" ref="I224:I230" si="67">SUM(J224,K224)</f>
        <v>29025000</v>
      </c>
      <c r="J224" s="17">
        <v>29025000</v>
      </c>
      <c r="K224" s="17">
        <v>0</v>
      </c>
      <c r="L224" s="17">
        <f t="shared" ref="L224:L230" si="68">SUM(M224,N224)</f>
        <v>17563000</v>
      </c>
      <c r="M224" s="17">
        <v>17563000</v>
      </c>
      <c r="N224" s="17">
        <v>0</v>
      </c>
    </row>
    <row r="225" spans="1:14" ht="39.75" hidden="1" customHeight="1" x14ac:dyDescent="0.25">
      <c r="A225" s="15">
        <v>2822</v>
      </c>
      <c r="B225" s="16" t="s">
        <v>301</v>
      </c>
      <c r="C225" s="15" t="s">
        <v>192</v>
      </c>
      <c r="D225" s="15" t="s">
        <v>170</v>
      </c>
      <c r="E225" s="15" t="s">
        <v>170</v>
      </c>
      <c r="F225" s="17">
        <f t="shared" si="66"/>
        <v>0</v>
      </c>
      <c r="G225" s="17">
        <v>0</v>
      </c>
      <c r="H225" s="17">
        <v>0</v>
      </c>
      <c r="I225" s="17">
        <f t="shared" si="67"/>
        <v>0</v>
      </c>
      <c r="J225" s="17">
        <v>0</v>
      </c>
      <c r="K225" s="17">
        <v>0</v>
      </c>
      <c r="L225" s="17">
        <f t="shared" si="68"/>
        <v>0</v>
      </c>
      <c r="M225" s="17">
        <v>0</v>
      </c>
      <c r="N225" s="17">
        <v>0</v>
      </c>
    </row>
    <row r="226" spans="1:14" ht="39.950000000000003" customHeight="1" x14ac:dyDescent="0.25">
      <c r="A226" s="15">
        <v>2823</v>
      </c>
      <c r="B226" s="16" t="s">
        <v>302</v>
      </c>
      <c r="C226" s="15" t="s">
        <v>192</v>
      </c>
      <c r="D226" s="15" t="s">
        <v>170</v>
      </c>
      <c r="E226" s="15" t="s">
        <v>172</v>
      </c>
      <c r="F226" s="17">
        <f t="shared" si="66"/>
        <v>80000000</v>
      </c>
      <c r="G226" s="17">
        <v>80000000</v>
      </c>
      <c r="H226" s="17">
        <v>0</v>
      </c>
      <c r="I226" s="17">
        <f t="shared" si="67"/>
        <v>148117698.30000001</v>
      </c>
      <c r="J226" s="17">
        <v>105277700</v>
      </c>
      <c r="K226" s="17">
        <v>42839998.299999997</v>
      </c>
      <c r="L226" s="17">
        <f t="shared" si="68"/>
        <v>98239327.900000006</v>
      </c>
      <c r="M226" s="17">
        <v>62942142.899999999</v>
      </c>
      <c r="N226" s="17">
        <v>35297185</v>
      </c>
    </row>
    <row r="227" spans="1:14" ht="26.25" customHeight="1" x14ac:dyDescent="0.25">
      <c r="A227" s="15">
        <v>2824</v>
      </c>
      <c r="B227" s="16" t="s">
        <v>303</v>
      </c>
      <c r="C227" s="15" t="s">
        <v>192</v>
      </c>
      <c r="D227" s="15" t="s">
        <v>170</v>
      </c>
      <c r="E227" s="15" t="s">
        <v>181</v>
      </c>
      <c r="F227" s="17">
        <f t="shared" si="66"/>
        <v>9300000</v>
      </c>
      <c r="G227" s="17">
        <v>9300000</v>
      </c>
      <c r="H227" s="17">
        <v>0</v>
      </c>
      <c r="I227" s="17">
        <f t="shared" si="67"/>
        <v>9300000</v>
      </c>
      <c r="J227" s="17">
        <v>9300000</v>
      </c>
      <c r="K227" s="17">
        <v>0</v>
      </c>
      <c r="L227" s="17">
        <f t="shared" si="68"/>
        <v>4615192.0999999996</v>
      </c>
      <c r="M227" s="17">
        <v>4615192.0999999996</v>
      </c>
      <c r="N227" s="17">
        <v>0</v>
      </c>
    </row>
    <row r="228" spans="1:14" ht="39.75" hidden="1" customHeight="1" x14ac:dyDescent="0.25">
      <c r="A228" s="15">
        <v>2825</v>
      </c>
      <c r="B228" s="16" t="s">
        <v>304</v>
      </c>
      <c r="C228" s="15" t="s">
        <v>192</v>
      </c>
      <c r="D228" s="15" t="s">
        <v>170</v>
      </c>
      <c r="E228" s="15" t="s">
        <v>184</v>
      </c>
      <c r="F228" s="17">
        <f t="shared" si="66"/>
        <v>0</v>
      </c>
      <c r="G228" s="17">
        <v>0</v>
      </c>
      <c r="H228" s="17">
        <v>0</v>
      </c>
      <c r="I228" s="17">
        <f t="shared" si="67"/>
        <v>0</v>
      </c>
      <c r="J228" s="17">
        <v>0</v>
      </c>
      <c r="K228" s="17">
        <v>0</v>
      </c>
      <c r="L228" s="17">
        <f t="shared" si="68"/>
        <v>0</v>
      </c>
      <c r="M228" s="17">
        <v>0</v>
      </c>
      <c r="N228" s="17">
        <v>0</v>
      </c>
    </row>
    <row r="229" spans="1:14" ht="39.75" hidden="1" customHeight="1" x14ac:dyDescent="0.25">
      <c r="A229" s="15">
        <v>2826</v>
      </c>
      <c r="B229" s="16" t="s">
        <v>305</v>
      </c>
      <c r="C229" s="15" t="s">
        <v>192</v>
      </c>
      <c r="D229" s="15" t="s">
        <v>170</v>
      </c>
      <c r="E229" s="15" t="s">
        <v>187</v>
      </c>
      <c r="F229" s="17">
        <f t="shared" si="66"/>
        <v>0</v>
      </c>
      <c r="G229" s="17">
        <v>0</v>
      </c>
      <c r="H229" s="17">
        <v>0</v>
      </c>
      <c r="I229" s="17">
        <f t="shared" si="67"/>
        <v>0</v>
      </c>
      <c r="J229" s="17">
        <v>0</v>
      </c>
      <c r="K229" s="17">
        <v>0</v>
      </c>
      <c r="L229" s="17">
        <f t="shared" si="68"/>
        <v>0</v>
      </c>
      <c r="M229" s="17">
        <v>0</v>
      </c>
      <c r="N229" s="17">
        <v>0</v>
      </c>
    </row>
    <row r="230" spans="1:14" ht="39.75" hidden="1" customHeight="1" x14ac:dyDescent="0.25">
      <c r="A230" s="15">
        <v>2827</v>
      </c>
      <c r="B230" s="16" t="s">
        <v>306</v>
      </c>
      <c r="C230" s="15" t="s">
        <v>192</v>
      </c>
      <c r="D230" s="15" t="s">
        <v>170</v>
      </c>
      <c r="E230" s="15" t="s">
        <v>190</v>
      </c>
      <c r="F230" s="17">
        <f t="shared" si="66"/>
        <v>0</v>
      </c>
      <c r="G230" s="17">
        <v>0</v>
      </c>
      <c r="H230" s="17">
        <v>0</v>
      </c>
      <c r="I230" s="17">
        <f t="shared" si="67"/>
        <v>0</v>
      </c>
      <c r="J230" s="17">
        <v>0</v>
      </c>
      <c r="K230" s="17">
        <v>0</v>
      </c>
      <c r="L230" s="17">
        <f t="shared" si="68"/>
        <v>0</v>
      </c>
      <c r="M230" s="17">
        <v>0</v>
      </c>
      <c r="N230" s="17">
        <v>0</v>
      </c>
    </row>
    <row r="231" spans="1:14" ht="39.75" hidden="1" customHeight="1" x14ac:dyDescent="0.25">
      <c r="A231" s="15">
        <v>2830</v>
      </c>
      <c r="B231" s="16" t="s">
        <v>307</v>
      </c>
      <c r="C231" s="15" t="s">
        <v>192</v>
      </c>
      <c r="D231" s="15" t="s">
        <v>172</v>
      </c>
      <c r="E231" s="15" t="s">
        <v>164</v>
      </c>
      <c r="F231" s="17">
        <f t="shared" ref="F231:N231" si="69">SUM(F233:F235)</f>
        <v>0</v>
      </c>
      <c r="G231" s="17">
        <f t="shared" si="69"/>
        <v>0</v>
      </c>
      <c r="H231" s="17">
        <f t="shared" si="69"/>
        <v>0</v>
      </c>
      <c r="I231" s="17">
        <f t="shared" si="69"/>
        <v>0</v>
      </c>
      <c r="J231" s="17">
        <f t="shared" si="69"/>
        <v>0</v>
      </c>
      <c r="K231" s="17">
        <f t="shared" si="69"/>
        <v>0</v>
      </c>
      <c r="L231" s="17">
        <f t="shared" si="69"/>
        <v>0</v>
      </c>
      <c r="M231" s="17">
        <f t="shared" si="69"/>
        <v>0</v>
      </c>
      <c r="N231" s="17">
        <f t="shared" si="69"/>
        <v>0</v>
      </c>
    </row>
    <row r="232" spans="1:14" ht="39.75" hidden="1" customHeight="1" x14ac:dyDescent="0.25">
      <c r="A232" s="15"/>
      <c r="B232" s="16" t="s">
        <v>167</v>
      </c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1:14" ht="39.75" hidden="1" customHeight="1" x14ac:dyDescent="0.25">
      <c r="A233" s="15">
        <v>2831</v>
      </c>
      <c r="B233" s="16" t="s">
        <v>308</v>
      </c>
      <c r="C233" s="15" t="s">
        <v>192</v>
      </c>
      <c r="D233" s="15" t="s">
        <v>172</v>
      </c>
      <c r="E233" s="15" t="s">
        <v>163</v>
      </c>
      <c r="F233" s="17">
        <f>SUM(G233,H233)</f>
        <v>0</v>
      </c>
      <c r="G233" s="17">
        <v>0</v>
      </c>
      <c r="H233" s="17">
        <v>0</v>
      </c>
      <c r="I233" s="17">
        <f>SUM(J233,K233)</f>
        <v>0</v>
      </c>
      <c r="J233" s="17">
        <v>0</v>
      </c>
      <c r="K233" s="17">
        <v>0</v>
      </c>
      <c r="L233" s="17">
        <f>SUM(M233,N233)</f>
        <v>0</v>
      </c>
      <c r="M233" s="17">
        <v>0</v>
      </c>
      <c r="N233" s="17">
        <v>0</v>
      </c>
    </row>
    <row r="234" spans="1:14" ht="39.75" hidden="1" customHeight="1" x14ac:dyDescent="0.25">
      <c r="A234" s="15">
        <v>2832</v>
      </c>
      <c r="B234" s="16" t="s">
        <v>309</v>
      </c>
      <c r="C234" s="15" t="s">
        <v>192</v>
      </c>
      <c r="D234" s="15" t="s">
        <v>172</v>
      </c>
      <c r="E234" s="15" t="s">
        <v>170</v>
      </c>
      <c r="F234" s="17">
        <f>SUM(G234,H234)</f>
        <v>0</v>
      </c>
      <c r="G234" s="17">
        <v>0</v>
      </c>
      <c r="H234" s="17">
        <v>0</v>
      </c>
      <c r="I234" s="17">
        <f>SUM(J234,K234)</f>
        <v>0</v>
      </c>
      <c r="J234" s="17">
        <v>0</v>
      </c>
      <c r="K234" s="17">
        <v>0</v>
      </c>
      <c r="L234" s="17">
        <f>SUM(M234,N234)</f>
        <v>0</v>
      </c>
      <c r="M234" s="17">
        <v>0</v>
      </c>
      <c r="N234" s="17">
        <v>0</v>
      </c>
    </row>
    <row r="235" spans="1:14" ht="39.75" hidden="1" customHeight="1" x14ac:dyDescent="0.25">
      <c r="A235" s="15">
        <v>2833</v>
      </c>
      <c r="B235" s="16" t="s">
        <v>310</v>
      </c>
      <c r="C235" s="15" t="s">
        <v>192</v>
      </c>
      <c r="D235" s="15" t="s">
        <v>172</v>
      </c>
      <c r="E235" s="15" t="s">
        <v>172</v>
      </c>
      <c r="F235" s="17">
        <f>SUM(G235,H235)</f>
        <v>0</v>
      </c>
      <c r="G235" s="17">
        <v>0</v>
      </c>
      <c r="H235" s="17">
        <v>0</v>
      </c>
      <c r="I235" s="17">
        <f>SUM(J235,K235)</f>
        <v>0</v>
      </c>
      <c r="J235" s="17">
        <v>0</v>
      </c>
      <c r="K235" s="17">
        <v>0</v>
      </c>
      <c r="L235" s="17">
        <f>SUM(M235,N235)</f>
        <v>0</v>
      </c>
      <c r="M235" s="17">
        <v>0</v>
      </c>
      <c r="N235" s="17">
        <v>0</v>
      </c>
    </row>
    <row r="236" spans="1:14" ht="39.75" hidden="1" customHeight="1" x14ac:dyDescent="0.25">
      <c r="A236" s="15">
        <v>2840</v>
      </c>
      <c r="B236" s="16" t="s">
        <v>311</v>
      </c>
      <c r="C236" s="15" t="s">
        <v>192</v>
      </c>
      <c r="D236" s="15" t="s">
        <v>181</v>
      </c>
      <c r="E236" s="15" t="s">
        <v>164</v>
      </c>
      <c r="F236" s="17">
        <f t="shared" ref="F236:N236" si="70">SUM(F238:F240)</f>
        <v>0</v>
      </c>
      <c r="G236" s="17">
        <f t="shared" si="70"/>
        <v>0</v>
      </c>
      <c r="H236" s="17">
        <f t="shared" si="70"/>
        <v>0</v>
      </c>
      <c r="I236" s="17">
        <f t="shared" si="70"/>
        <v>0</v>
      </c>
      <c r="J236" s="17">
        <f t="shared" si="70"/>
        <v>0</v>
      </c>
      <c r="K236" s="17">
        <f t="shared" si="70"/>
        <v>0</v>
      </c>
      <c r="L236" s="17">
        <f t="shared" si="70"/>
        <v>0</v>
      </c>
      <c r="M236" s="17">
        <f t="shared" si="70"/>
        <v>0</v>
      </c>
      <c r="N236" s="17">
        <f t="shared" si="70"/>
        <v>0</v>
      </c>
    </row>
    <row r="237" spans="1:14" ht="39.75" hidden="1" customHeight="1" x14ac:dyDescent="0.25">
      <c r="A237" s="15"/>
      <c r="B237" s="16" t="s">
        <v>167</v>
      </c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1:14" ht="39.75" hidden="1" customHeight="1" x14ac:dyDescent="0.25">
      <c r="A238" s="15">
        <v>2841</v>
      </c>
      <c r="B238" s="16" t="s">
        <v>312</v>
      </c>
      <c r="C238" s="15" t="s">
        <v>192</v>
      </c>
      <c r="D238" s="15" t="s">
        <v>181</v>
      </c>
      <c r="E238" s="15" t="s">
        <v>163</v>
      </c>
      <c r="F238" s="17">
        <f>SUM(G238,H238)</f>
        <v>0</v>
      </c>
      <c r="G238" s="17">
        <v>0</v>
      </c>
      <c r="H238" s="17">
        <v>0</v>
      </c>
      <c r="I238" s="17">
        <f>SUM(J238,K238)</f>
        <v>0</v>
      </c>
      <c r="J238" s="17">
        <v>0</v>
      </c>
      <c r="K238" s="17">
        <v>0</v>
      </c>
      <c r="L238" s="17">
        <f>SUM(M238,N238)</f>
        <v>0</v>
      </c>
      <c r="M238" s="17">
        <v>0</v>
      </c>
      <c r="N238" s="17">
        <v>0</v>
      </c>
    </row>
    <row r="239" spans="1:14" ht="39.75" hidden="1" customHeight="1" x14ac:dyDescent="0.25">
      <c r="A239" s="15">
        <v>2842</v>
      </c>
      <c r="B239" s="16" t="s">
        <v>313</v>
      </c>
      <c r="C239" s="15" t="s">
        <v>192</v>
      </c>
      <c r="D239" s="15" t="s">
        <v>181</v>
      </c>
      <c r="E239" s="15" t="s">
        <v>170</v>
      </c>
      <c r="F239" s="17">
        <f>SUM(G239,H239)</f>
        <v>0</v>
      </c>
      <c r="G239" s="17">
        <v>0</v>
      </c>
      <c r="H239" s="17">
        <v>0</v>
      </c>
      <c r="I239" s="17">
        <f>SUM(J239,K239)</f>
        <v>0</v>
      </c>
      <c r="J239" s="17">
        <v>0</v>
      </c>
      <c r="K239" s="17">
        <v>0</v>
      </c>
      <c r="L239" s="17">
        <f>SUM(M239,N239)</f>
        <v>0</v>
      </c>
      <c r="M239" s="17">
        <v>0</v>
      </c>
      <c r="N239" s="17">
        <v>0</v>
      </c>
    </row>
    <row r="240" spans="1:14" ht="39.75" hidden="1" customHeight="1" x14ac:dyDescent="0.25">
      <c r="A240" s="15">
        <v>2843</v>
      </c>
      <c r="B240" s="16" t="s">
        <v>311</v>
      </c>
      <c r="C240" s="15" t="s">
        <v>192</v>
      </c>
      <c r="D240" s="15" t="s">
        <v>181</v>
      </c>
      <c r="E240" s="15" t="s">
        <v>172</v>
      </c>
      <c r="F240" s="17">
        <f>SUM(G240,H240)</f>
        <v>0</v>
      </c>
      <c r="G240" s="17">
        <v>0</v>
      </c>
      <c r="H240" s="17">
        <v>0</v>
      </c>
      <c r="I240" s="17">
        <f>SUM(J240,K240)</f>
        <v>0</v>
      </c>
      <c r="J240" s="17">
        <v>0</v>
      </c>
      <c r="K240" s="17">
        <v>0</v>
      </c>
      <c r="L240" s="17">
        <f>SUM(M240,N240)</f>
        <v>0</v>
      </c>
      <c r="M240" s="17">
        <v>0</v>
      </c>
      <c r="N240" s="17">
        <v>0</v>
      </c>
    </row>
    <row r="241" spans="1:14" ht="39.75" hidden="1" customHeight="1" x14ac:dyDescent="0.25">
      <c r="A241" s="15">
        <v>2850</v>
      </c>
      <c r="B241" s="16" t="s">
        <v>314</v>
      </c>
      <c r="C241" s="15" t="s">
        <v>192</v>
      </c>
      <c r="D241" s="15" t="s">
        <v>184</v>
      </c>
      <c r="E241" s="15" t="s">
        <v>164</v>
      </c>
      <c r="F241" s="17">
        <f t="shared" ref="F241:N241" si="71">SUM(F243)</f>
        <v>0</v>
      </c>
      <c r="G241" s="17">
        <f t="shared" si="71"/>
        <v>0</v>
      </c>
      <c r="H241" s="17">
        <f t="shared" si="71"/>
        <v>0</v>
      </c>
      <c r="I241" s="17">
        <f t="shared" si="71"/>
        <v>0</v>
      </c>
      <c r="J241" s="17">
        <f t="shared" si="71"/>
        <v>0</v>
      </c>
      <c r="K241" s="17">
        <f t="shared" si="71"/>
        <v>0</v>
      </c>
      <c r="L241" s="17">
        <f t="shared" si="71"/>
        <v>0</v>
      </c>
      <c r="M241" s="17">
        <f t="shared" si="71"/>
        <v>0</v>
      </c>
      <c r="N241" s="17">
        <f t="shared" si="71"/>
        <v>0</v>
      </c>
    </row>
    <row r="242" spans="1:14" ht="39.75" hidden="1" customHeight="1" x14ac:dyDescent="0.25">
      <c r="A242" s="15"/>
      <c r="B242" s="16" t="s">
        <v>167</v>
      </c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1:14" ht="39.75" hidden="1" customHeight="1" x14ac:dyDescent="0.25">
      <c r="A243" s="15">
        <v>2851</v>
      </c>
      <c r="B243" s="16" t="s">
        <v>314</v>
      </c>
      <c r="C243" s="15" t="s">
        <v>192</v>
      </c>
      <c r="D243" s="15" t="s">
        <v>184</v>
      </c>
      <c r="E243" s="15" t="s">
        <v>163</v>
      </c>
      <c r="F243" s="17">
        <f>SUM(G243,H243)</f>
        <v>0</v>
      </c>
      <c r="G243" s="17">
        <v>0</v>
      </c>
      <c r="H243" s="17">
        <v>0</v>
      </c>
      <c r="I243" s="17">
        <f>SUM(J243,K243)</f>
        <v>0</v>
      </c>
      <c r="J243" s="17">
        <v>0</v>
      </c>
      <c r="K243" s="17">
        <v>0</v>
      </c>
      <c r="L243" s="17">
        <f>SUM(M243,N243)</f>
        <v>0</v>
      </c>
      <c r="M243" s="17">
        <v>0</v>
      </c>
      <c r="N243" s="17">
        <v>0</v>
      </c>
    </row>
    <row r="244" spans="1:14" ht="39.75" hidden="1" customHeight="1" x14ac:dyDescent="0.25">
      <c r="A244" s="15">
        <v>2860</v>
      </c>
      <c r="B244" s="16" t="s">
        <v>315</v>
      </c>
      <c r="C244" s="15" t="s">
        <v>192</v>
      </c>
      <c r="D244" s="15" t="s">
        <v>187</v>
      </c>
      <c r="E244" s="15" t="s">
        <v>164</v>
      </c>
      <c r="F244" s="17">
        <f t="shared" ref="F244:N244" si="72">SUM(F246)</f>
        <v>0</v>
      </c>
      <c r="G244" s="17">
        <f t="shared" si="72"/>
        <v>0</v>
      </c>
      <c r="H244" s="17">
        <f t="shared" si="72"/>
        <v>0</v>
      </c>
      <c r="I244" s="17">
        <f t="shared" si="72"/>
        <v>0</v>
      </c>
      <c r="J244" s="17">
        <f t="shared" si="72"/>
        <v>0</v>
      </c>
      <c r="K244" s="17">
        <f t="shared" si="72"/>
        <v>0</v>
      </c>
      <c r="L244" s="17">
        <f t="shared" si="72"/>
        <v>0</v>
      </c>
      <c r="M244" s="17">
        <f t="shared" si="72"/>
        <v>0</v>
      </c>
      <c r="N244" s="17">
        <f t="shared" si="72"/>
        <v>0</v>
      </c>
    </row>
    <row r="245" spans="1:14" ht="39.75" hidden="1" customHeight="1" x14ac:dyDescent="0.25">
      <c r="A245" s="15"/>
      <c r="B245" s="16" t="s">
        <v>167</v>
      </c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1:14" ht="39.75" hidden="1" customHeight="1" x14ac:dyDescent="0.25">
      <c r="A246" s="15">
        <v>2861</v>
      </c>
      <c r="B246" s="16" t="s">
        <v>315</v>
      </c>
      <c r="C246" s="15" t="s">
        <v>192</v>
      </c>
      <c r="D246" s="15" t="s">
        <v>187</v>
      </c>
      <c r="E246" s="15" t="s">
        <v>163</v>
      </c>
      <c r="F246" s="17">
        <f>SUM(G246,H246)</f>
        <v>0</v>
      </c>
      <c r="G246" s="17">
        <v>0</v>
      </c>
      <c r="H246" s="17">
        <v>0</v>
      </c>
      <c r="I246" s="17">
        <f>SUM(J246,K246)</f>
        <v>0</v>
      </c>
      <c r="J246" s="17">
        <v>0</v>
      </c>
      <c r="K246" s="17">
        <v>0</v>
      </c>
      <c r="L246" s="17">
        <f>SUM(M246,N246)</f>
        <v>0</v>
      </c>
      <c r="M246" s="17">
        <v>0</v>
      </c>
      <c r="N246" s="17">
        <v>0</v>
      </c>
    </row>
    <row r="247" spans="1:14" ht="39.950000000000003" customHeight="1" x14ac:dyDescent="0.25">
      <c r="A247" s="15">
        <v>2900</v>
      </c>
      <c r="B247" s="16" t="s">
        <v>316</v>
      </c>
      <c r="C247" s="15" t="s">
        <v>262</v>
      </c>
      <c r="D247" s="15" t="s">
        <v>164</v>
      </c>
      <c r="E247" s="15" t="s">
        <v>164</v>
      </c>
      <c r="F247" s="17">
        <f t="shared" ref="F247:N247" si="73">SUM(F249,F253,F257,F261,F265,F269,F272,F275)</f>
        <v>667500000</v>
      </c>
      <c r="G247" s="17">
        <f t="shared" si="73"/>
        <v>667500000</v>
      </c>
      <c r="H247" s="17">
        <f t="shared" si="73"/>
        <v>0</v>
      </c>
      <c r="I247" s="17">
        <f t="shared" si="73"/>
        <v>1460858900</v>
      </c>
      <c r="J247" s="17">
        <f t="shared" si="73"/>
        <v>799706500</v>
      </c>
      <c r="K247" s="17">
        <f t="shared" si="73"/>
        <v>661152400</v>
      </c>
      <c r="L247" s="17">
        <f t="shared" si="73"/>
        <v>581955050</v>
      </c>
      <c r="M247" s="17">
        <f t="shared" si="73"/>
        <v>440380710</v>
      </c>
      <c r="N247" s="17">
        <f t="shared" si="73"/>
        <v>141574340</v>
      </c>
    </row>
    <row r="248" spans="1:14" ht="1.5" customHeight="1" x14ac:dyDescent="0.25">
      <c r="A248" s="15"/>
      <c r="B248" s="16" t="s">
        <v>167</v>
      </c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1:14" ht="36" customHeight="1" x14ac:dyDescent="0.25">
      <c r="A249" s="15">
        <v>2910</v>
      </c>
      <c r="B249" s="16" t="s">
        <v>317</v>
      </c>
      <c r="C249" s="15" t="s">
        <v>262</v>
      </c>
      <c r="D249" s="15" t="s">
        <v>163</v>
      </c>
      <c r="E249" s="15" t="s">
        <v>164</v>
      </c>
      <c r="F249" s="17">
        <f t="shared" ref="F249:N249" si="74">SUM(F251:F252)</f>
        <v>520000000</v>
      </c>
      <c r="G249" s="17">
        <f t="shared" si="74"/>
        <v>520000000</v>
      </c>
      <c r="H249" s="17">
        <f t="shared" si="74"/>
        <v>0</v>
      </c>
      <c r="I249" s="17">
        <f t="shared" si="74"/>
        <v>1273931900</v>
      </c>
      <c r="J249" s="17">
        <f t="shared" si="74"/>
        <v>613764500</v>
      </c>
      <c r="K249" s="17">
        <f t="shared" si="74"/>
        <v>660167400</v>
      </c>
      <c r="L249" s="17">
        <f t="shared" si="74"/>
        <v>465462721</v>
      </c>
      <c r="M249" s="17">
        <f t="shared" si="74"/>
        <v>323888381</v>
      </c>
      <c r="N249" s="17">
        <f t="shared" si="74"/>
        <v>141574340</v>
      </c>
    </row>
    <row r="250" spans="1:14" ht="39.75" hidden="1" customHeight="1" x14ac:dyDescent="0.25">
      <c r="A250" s="15"/>
      <c r="B250" s="16" t="s">
        <v>167</v>
      </c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1:14" ht="36" customHeight="1" x14ac:dyDescent="0.25">
      <c r="A251" s="15">
        <v>2911</v>
      </c>
      <c r="B251" s="16" t="s">
        <v>318</v>
      </c>
      <c r="C251" s="15" t="s">
        <v>262</v>
      </c>
      <c r="D251" s="15" t="s">
        <v>163</v>
      </c>
      <c r="E251" s="15" t="s">
        <v>163</v>
      </c>
      <c r="F251" s="17">
        <f>SUM(G251,H251)</f>
        <v>520000000</v>
      </c>
      <c r="G251" s="17">
        <v>520000000</v>
      </c>
      <c r="H251" s="17">
        <v>0</v>
      </c>
      <c r="I251" s="17">
        <f>SUM(J251,K251)</f>
        <v>1273931900</v>
      </c>
      <c r="J251" s="17">
        <v>613764500</v>
      </c>
      <c r="K251" s="17">
        <v>660167400</v>
      </c>
      <c r="L251" s="17">
        <f>SUM(M251,N251)</f>
        <v>465462721</v>
      </c>
      <c r="M251" s="17">
        <v>323888381</v>
      </c>
      <c r="N251" s="17">
        <v>141574340</v>
      </c>
    </row>
    <row r="252" spans="1:14" ht="39.75" hidden="1" customHeight="1" x14ac:dyDescent="0.25">
      <c r="A252" s="15">
        <v>2912</v>
      </c>
      <c r="B252" s="16" t="s">
        <v>319</v>
      </c>
      <c r="C252" s="15" t="s">
        <v>262</v>
      </c>
      <c r="D252" s="15" t="s">
        <v>163</v>
      </c>
      <c r="E252" s="15" t="s">
        <v>170</v>
      </c>
      <c r="F252" s="17">
        <f>SUM(G252,H252)</f>
        <v>0</v>
      </c>
      <c r="G252" s="17">
        <v>0</v>
      </c>
      <c r="H252" s="17">
        <v>0</v>
      </c>
      <c r="I252" s="17">
        <f>SUM(J252,K252)</f>
        <v>0</v>
      </c>
      <c r="J252" s="17">
        <v>0</v>
      </c>
      <c r="K252" s="17">
        <v>0</v>
      </c>
      <c r="L252" s="17">
        <f>SUM(M252,N252)</f>
        <v>0</v>
      </c>
      <c r="M252" s="17">
        <v>0</v>
      </c>
      <c r="N252" s="17">
        <v>0</v>
      </c>
    </row>
    <row r="253" spans="1:14" ht="38.25" customHeight="1" x14ac:dyDescent="0.25">
      <c r="A253" s="15">
        <v>2920</v>
      </c>
      <c r="B253" s="16" t="s">
        <v>320</v>
      </c>
      <c r="C253" s="15" t="s">
        <v>262</v>
      </c>
      <c r="D253" s="15" t="s">
        <v>170</v>
      </c>
      <c r="E253" s="15" t="s">
        <v>164</v>
      </c>
      <c r="F253" s="17">
        <f t="shared" ref="F253:N253" si="75">SUM(F255:F256)</f>
        <v>3000000</v>
      </c>
      <c r="G253" s="17">
        <f t="shared" si="75"/>
        <v>3000000</v>
      </c>
      <c r="H253" s="17">
        <f t="shared" si="75"/>
        <v>0</v>
      </c>
      <c r="I253" s="17">
        <f t="shared" si="75"/>
        <v>3000000</v>
      </c>
      <c r="J253" s="17">
        <f t="shared" si="75"/>
        <v>3000000</v>
      </c>
      <c r="K253" s="17">
        <f t="shared" si="75"/>
        <v>0</v>
      </c>
      <c r="L253" s="17">
        <f t="shared" si="75"/>
        <v>1286428</v>
      </c>
      <c r="M253" s="17">
        <f t="shared" si="75"/>
        <v>1286428</v>
      </c>
      <c r="N253" s="17">
        <f t="shared" si="75"/>
        <v>0</v>
      </c>
    </row>
    <row r="254" spans="1:14" ht="39.75" hidden="1" customHeight="1" x14ac:dyDescent="0.25">
      <c r="A254" s="15"/>
      <c r="B254" s="16" t="s">
        <v>167</v>
      </c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1:14" ht="39.75" hidden="1" customHeight="1" x14ac:dyDescent="0.25">
      <c r="A255" s="15">
        <v>2921</v>
      </c>
      <c r="B255" s="16" t="s">
        <v>321</v>
      </c>
      <c r="C255" s="15" t="s">
        <v>262</v>
      </c>
      <c r="D255" s="15" t="s">
        <v>170</v>
      </c>
      <c r="E255" s="15" t="s">
        <v>163</v>
      </c>
      <c r="F255" s="17">
        <f>SUM(G255,H255)</f>
        <v>0</v>
      </c>
      <c r="G255" s="17">
        <v>0</v>
      </c>
      <c r="H255" s="17">
        <v>0</v>
      </c>
      <c r="I255" s="17">
        <f>SUM(J255,K255)</f>
        <v>0</v>
      </c>
      <c r="J255" s="17">
        <v>0</v>
      </c>
      <c r="K255" s="17">
        <v>0</v>
      </c>
      <c r="L255" s="17">
        <f>SUM(M255,N255)</f>
        <v>0</v>
      </c>
      <c r="M255" s="17">
        <v>0</v>
      </c>
      <c r="N255" s="17">
        <v>0</v>
      </c>
    </row>
    <row r="256" spans="1:14" ht="32.25" customHeight="1" x14ac:dyDescent="0.25">
      <c r="A256" s="15">
        <v>2922</v>
      </c>
      <c r="B256" s="16" t="s">
        <v>322</v>
      </c>
      <c r="C256" s="15" t="s">
        <v>262</v>
      </c>
      <c r="D256" s="15" t="s">
        <v>170</v>
      </c>
      <c r="E256" s="15" t="s">
        <v>170</v>
      </c>
      <c r="F256" s="17">
        <f>SUM(G256,H256)</f>
        <v>3000000</v>
      </c>
      <c r="G256" s="17">
        <v>3000000</v>
      </c>
      <c r="H256" s="17">
        <v>0</v>
      </c>
      <c r="I256" s="17">
        <f>SUM(J256,K256)</f>
        <v>3000000</v>
      </c>
      <c r="J256" s="17">
        <v>3000000</v>
      </c>
      <c r="K256" s="17">
        <v>0</v>
      </c>
      <c r="L256" s="17">
        <f>SUM(M256,N256)</f>
        <v>1286428</v>
      </c>
      <c r="M256" s="17">
        <v>1286428</v>
      </c>
      <c r="N256" s="17">
        <v>0</v>
      </c>
    </row>
    <row r="257" spans="1:14" ht="39.75" hidden="1" customHeight="1" x14ac:dyDescent="0.25">
      <c r="A257" s="15">
        <v>2930</v>
      </c>
      <c r="B257" s="16" t="s">
        <v>323</v>
      </c>
      <c r="C257" s="15" t="s">
        <v>262</v>
      </c>
      <c r="D257" s="15" t="s">
        <v>172</v>
      </c>
      <c r="E257" s="15" t="s">
        <v>164</v>
      </c>
      <c r="F257" s="17">
        <f t="shared" ref="F257:N257" si="76">SUM(F259:F260)</f>
        <v>0</v>
      </c>
      <c r="G257" s="17">
        <f t="shared" si="76"/>
        <v>0</v>
      </c>
      <c r="H257" s="17">
        <f t="shared" si="76"/>
        <v>0</v>
      </c>
      <c r="I257" s="17">
        <f t="shared" si="76"/>
        <v>0</v>
      </c>
      <c r="J257" s="17">
        <f t="shared" si="76"/>
        <v>0</v>
      </c>
      <c r="K257" s="17">
        <f t="shared" si="76"/>
        <v>0</v>
      </c>
      <c r="L257" s="17">
        <f t="shared" si="76"/>
        <v>0</v>
      </c>
      <c r="M257" s="17">
        <f t="shared" si="76"/>
        <v>0</v>
      </c>
      <c r="N257" s="17">
        <f t="shared" si="76"/>
        <v>0</v>
      </c>
    </row>
    <row r="258" spans="1:14" ht="39.75" hidden="1" customHeight="1" x14ac:dyDescent="0.25">
      <c r="A258" s="15"/>
      <c r="B258" s="16" t="s">
        <v>167</v>
      </c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1:14" ht="39.75" hidden="1" customHeight="1" x14ac:dyDescent="0.25">
      <c r="A259" s="15">
        <v>2931</v>
      </c>
      <c r="B259" s="16" t="s">
        <v>324</v>
      </c>
      <c r="C259" s="15" t="s">
        <v>262</v>
      </c>
      <c r="D259" s="15" t="s">
        <v>172</v>
      </c>
      <c r="E259" s="15" t="s">
        <v>163</v>
      </c>
      <c r="F259" s="17">
        <f>SUM(G259,H259)</f>
        <v>0</v>
      </c>
      <c r="G259" s="17">
        <v>0</v>
      </c>
      <c r="H259" s="17">
        <v>0</v>
      </c>
      <c r="I259" s="17">
        <f>SUM(J259,K259)</f>
        <v>0</v>
      </c>
      <c r="J259" s="17">
        <v>0</v>
      </c>
      <c r="K259" s="17">
        <v>0</v>
      </c>
      <c r="L259" s="17">
        <f>SUM(M259,N259)</f>
        <v>0</v>
      </c>
      <c r="M259" s="17">
        <v>0</v>
      </c>
      <c r="N259" s="17">
        <v>0</v>
      </c>
    </row>
    <row r="260" spans="1:14" ht="39.75" hidden="1" customHeight="1" x14ac:dyDescent="0.25">
      <c r="A260" s="15">
        <v>2932</v>
      </c>
      <c r="B260" s="16" t="s">
        <v>325</v>
      </c>
      <c r="C260" s="15" t="s">
        <v>262</v>
      </c>
      <c r="D260" s="15" t="s">
        <v>172</v>
      </c>
      <c r="E260" s="15" t="s">
        <v>170</v>
      </c>
      <c r="F260" s="17">
        <f>SUM(G260,H260)</f>
        <v>0</v>
      </c>
      <c r="G260" s="17">
        <v>0</v>
      </c>
      <c r="H260" s="17">
        <v>0</v>
      </c>
      <c r="I260" s="17">
        <f>SUM(J260,K260)</f>
        <v>0</v>
      </c>
      <c r="J260" s="17">
        <v>0</v>
      </c>
      <c r="K260" s="17">
        <v>0</v>
      </c>
      <c r="L260" s="17">
        <f>SUM(M260,N260)</f>
        <v>0</v>
      </c>
      <c r="M260" s="17">
        <v>0</v>
      </c>
      <c r="N260" s="17">
        <v>0</v>
      </c>
    </row>
    <row r="261" spans="1:14" ht="39.75" hidden="1" customHeight="1" x14ac:dyDescent="0.25">
      <c r="A261" s="15">
        <v>2940</v>
      </c>
      <c r="B261" s="16" t="s">
        <v>326</v>
      </c>
      <c r="C261" s="15" t="s">
        <v>262</v>
      </c>
      <c r="D261" s="15" t="s">
        <v>181</v>
      </c>
      <c r="E261" s="15" t="s">
        <v>164</v>
      </c>
      <c r="F261" s="17">
        <f t="shared" ref="F261:N261" si="77">SUM(F263:F264)</f>
        <v>0</v>
      </c>
      <c r="G261" s="17">
        <f t="shared" si="77"/>
        <v>0</v>
      </c>
      <c r="H261" s="17">
        <f t="shared" si="77"/>
        <v>0</v>
      </c>
      <c r="I261" s="17">
        <f t="shared" si="77"/>
        <v>0</v>
      </c>
      <c r="J261" s="17">
        <f t="shared" si="77"/>
        <v>0</v>
      </c>
      <c r="K261" s="17">
        <f t="shared" si="77"/>
        <v>0</v>
      </c>
      <c r="L261" s="17">
        <f t="shared" si="77"/>
        <v>0</v>
      </c>
      <c r="M261" s="17">
        <f t="shared" si="77"/>
        <v>0</v>
      </c>
      <c r="N261" s="17">
        <f t="shared" si="77"/>
        <v>0</v>
      </c>
    </row>
    <row r="262" spans="1:14" ht="39.75" hidden="1" customHeight="1" x14ac:dyDescent="0.25">
      <c r="A262" s="15"/>
      <c r="B262" s="16" t="s">
        <v>167</v>
      </c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1:14" ht="39.75" hidden="1" customHeight="1" x14ac:dyDescent="0.25">
      <c r="A263" s="15">
        <v>2941</v>
      </c>
      <c r="B263" s="16" t="s">
        <v>327</v>
      </c>
      <c r="C263" s="15" t="s">
        <v>262</v>
      </c>
      <c r="D263" s="15" t="s">
        <v>181</v>
      </c>
      <c r="E263" s="15" t="s">
        <v>163</v>
      </c>
      <c r="F263" s="17">
        <f>SUM(G263,H263)</f>
        <v>0</v>
      </c>
      <c r="G263" s="17">
        <v>0</v>
      </c>
      <c r="H263" s="17">
        <v>0</v>
      </c>
      <c r="I263" s="17">
        <f>SUM(J263,K263)</f>
        <v>0</v>
      </c>
      <c r="J263" s="17">
        <v>0</v>
      </c>
      <c r="K263" s="17">
        <v>0</v>
      </c>
      <c r="L263" s="17">
        <f>SUM(M263,N263)</f>
        <v>0</v>
      </c>
      <c r="M263" s="17">
        <v>0</v>
      </c>
      <c r="N263" s="17">
        <v>0</v>
      </c>
    </row>
    <row r="264" spans="1:14" ht="39.75" hidden="1" customHeight="1" x14ac:dyDescent="0.25">
      <c r="A264" s="15">
        <v>2942</v>
      </c>
      <c r="B264" s="16" t="s">
        <v>328</v>
      </c>
      <c r="C264" s="15" t="s">
        <v>262</v>
      </c>
      <c r="D264" s="15" t="s">
        <v>181</v>
      </c>
      <c r="E264" s="15" t="s">
        <v>170</v>
      </c>
      <c r="F264" s="17">
        <f>SUM(G264,H264)</f>
        <v>0</v>
      </c>
      <c r="G264" s="17">
        <v>0</v>
      </c>
      <c r="H264" s="17">
        <v>0</v>
      </c>
      <c r="I264" s="17">
        <f>SUM(J264,K264)</f>
        <v>0</v>
      </c>
      <c r="J264" s="17">
        <v>0</v>
      </c>
      <c r="K264" s="17">
        <v>0</v>
      </c>
      <c r="L264" s="17">
        <f>SUM(M264,N264)</f>
        <v>0</v>
      </c>
      <c r="M264" s="17">
        <v>0</v>
      </c>
      <c r="N264" s="17">
        <v>0</v>
      </c>
    </row>
    <row r="265" spans="1:14" ht="38.25" customHeight="1" x14ac:dyDescent="0.25">
      <c r="A265" s="15">
        <v>2950</v>
      </c>
      <c r="B265" s="16" t="s">
        <v>329</v>
      </c>
      <c r="C265" s="15" t="s">
        <v>262</v>
      </c>
      <c r="D265" s="15" t="s">
        <v>184</v>
      </c>
      <c r="E265" s="15" t="s">
        <v>164</v>
      </c>
      <c r="F265" s="17">
        <f t="shared" ref="F265:N265" si="78">SUM(F267:F268)</f>
        <v>144500000</v>
      </c>
      <c r="G265" s="17">
        <f t="shared" si="78"/>
        <v>144500000</v>
      </c>
      <c r="H265" s="17">
        <f t="shared" si="78"/>
        <v>0</v>
      </c>
      <c r="I265" s="17">
        <f t="shared" si="78"/>
        <v>183927000</v>
      </c>
      <c r="J265" s="17">
        <f t="shared" si="78"/>
        <v>182942000</v>
      </c>
      <c r="K265" s="17">
        <f t="shared" si="78"/>
        <v>985000</v>
      </c>
      <c r="L265" s="17">
        <f t="shared" si="78"/>
        <v>115205901</v>
      </c>
      <c r="M265" s="17">
        <f t="shared" si="78"/>
        <v>115205901</v>
      </c>
      <c r="N265" s="17">
        <f t="shared" si="78"/>
        <v>0</v>
      </c>
    </row>
    <row r="266" spans="1:14" ht="39.75" hidden="1" customHeight="1" x14ac:dyDescent="0.25">
      <c r="A266" s="15"/>
      <c r="B266" s="16" t="s">
        <v>167</v>
      </c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1:14" ht="32.25" customHeight="1" x14ac:dyDescent="0.25">
      <c r="A267" s="15">
        <v>2951</v>
      </c>
      <c r="B267" s="16" t="s">
        <v>330</v>
      </c>
      <c r="C267" s="15" t="s">
        <v>262</v>
      </c>
      <c r="D267" s="15" t="s">
        <v>184</v>
      </c>
      <c r="E267" s="15" t="s">
        <v>163</v>
      </c>
      <c r="F267" s="17">
        <f>SUM(G267,H267)</f>
        <v>144500000</v>
      </c>
      <c r="G267" s="17">
        <v>144500000</v>
      </c>
      <c r="H267" s="17">
        <v>0</v>
      </c>
      <c r="I267" s="17">
        <f>SUM(J267,K267)</f>
        <v>183927000</v>
      </c>
      <c r="J267" s="17">
        <v>182942000</v>
      </c>
      <c r="K267" s="17">
        <v>985000</v>
      </c>
      <c r="L267" s="17">
        <f>SUM(M267,N267)</f>
        <v>115205901</v>
      </c>
      <c r="M267" s="17">
        <v>115205901</v>
      </c>
      <c r="N267" s="17">
        <v>0</v>
      </c>
    </row>
    <row r="268" spans="1:14" ht="39.75" hidden="1" customHeight="1" x14ac:dyDescent="0.25">
      <c r="A268" s="15">
        <v>2952</v>
      </c>
      <c r="B268" s="16" t="s">
        <v>331</v>
      </c>
      <c r="C268" s="15" t="s">
        <v>262</v>
      </c>
      <c r="D268" s="15" t="s">
        <v>184</v>
      </c>
      <c r="E268" s="15" t="s">
        <v>170</v>
      </c>
      <c r="F268" s="17">
        <f>SUM(G268,H268)</f>
        <v>0</v>
      </c>
      <c r="G268" s="17">
        <v>0</v>
      </c>
      <c r="H268" s="17">
        <v>0</v>
      </c>
      <c r="I268" s="17">
        <f>SUM(J268,K268)</f>
        <v>0</v>
      </c>
      <c r="J268" s="17">
        <v>0</v>
      </c>
      <c r="K268" s="17">
        <v>0</v>
      </c>
      <c r="L268" s="17">
        <f>SUM(M268,N268)</f>
        <v>0</v>
      </c>
      <c r="M268" s="17">
        <v>0</v>
      </c>
      <c r="N268" s="17">
        <v>0</v>
      </c>
    </row>
    <row r="269" spans="1:14" ht="39.75" hidden="1" customHeight="1" x14ac:dyDescent="0.25">
      <c r="A269" s="15">
        <v>2960</v>
      </c>
      <c r="B269" s="16" t="s">
        <v>332</v>
      </c>
      <c r="C269" s="15" t="s">
        <v>262</v>
      </c>
      <c r="D269" s="15" t="s">
        <v>187</v>
      </c>
      <c r="E269" s="15" t="s">
        <v>164</v>
      </c>
      <c r="F269" s="17">
        <f t="shared" ref="F269:N269" si="79">SUM(F271)</f>
        <v>0</v>
      </c>
      <c r="G269" s="17">
        <f t="shared" si="79"/>
        <v>0</v>
      </c>
      <c r="H269" s="17">
        <f t="shared" si="79"/>
        <v>0</v>
      </c>
      <c r="I269" s="17">
        <f t="shared" si="79"/>
        <v>0</v>
      </c>
      <c r="J269" s="17">
        <f t="shared" si="79"/>
        <v>0</v>
      </c>
      <c r="K269" s="17">
        <f t="shared" si="79"/>
        <v>0</v>
      </c>
      <c r="L269" s="17">
        <f t="shared" si="79"/>
        <v>0</v>
      </c>
      <c r="M269" s="17">
        <f t="shared" si="79"/>
        <v>0</v>
      </c>
      <c r="N269" s="17">
        <f t="shared" si="79"/>
        <v>0</v>
      </c>
    </row>
    <row r="270" spans="1:14" ht="39.75" hidden="1" customHeight="1" x14ac:dyDescent="0.25">
      <c r="A270" s="15"/>
      <c r="B270" s="16" t="s">
        <v>167</v>
      </c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1:14" ht="39.75" hidden="1" customHeight="1" x14ac:dyDescent="0.25">
      <c r="A271" s="15">
        <v>2961</v>
      </c>
      <c r="B271" s="16" t="s">
        <v>332</v>
      </c>
      <c r="C271" s="15" t="s">
        <v>262</v>
      </c>
      <c r="D271" s="15" t="s">
        <v>187</v>
      </c>
      <c r="E271" s="15" t="s">
        <v>163</v>
      </c>
      <c r="F271" s="17">
        <f>SUM(G271,H271)</f>
        <v>0</v>
      </c>
      <c r="G271" s="17">
        <v>0</v>
      </c>
      <c r="H271" s="17">
        <v>0</v>
      </c>
      <c r="I271" s="17">
        <f>SUM(J271,K271)</f>
        <v>0</v>
      </c>
      <c r="J271" s="17">
        <v>0</v>
      </c>
      <c r="K271" s="17">
        <v>0</v>
      </c>
      <c r="L271" s="17">
        <f>SUM(M271,N271)</f>
        <v>0</v>
      </c>
      <c r="M271" s="17">
        <v>0</v>
      </c>
      <c r="N271" s="17">
        <v>0</v>
      </c>
    </row>
    <row r="272" spans="1:14" ht="39.75" hidden="1" customHeight="1" x14ac:dyDescent="0.25">
      <c r="A272" s="15">
        <v>2970</v>
      </c>
      <c r="B272" s="16" t="s">
        <v>333</v>
      </c>
      <c r="C272" s="15" t="s">
        <v>262</v>
      </c>
      <c r="D272" s="15" t="s">
        <v>190</v>
      </c>
      <c r="E272" s="15" t="s">
        <v>164</v>
      </c>
      <c r="F272" s="17">
        <f t="shared" ref="F272:N272" si="80">SUM(F274)</f>
        <v>0</v>
      </c>
      <c r="G272" s="17">
        <f t="shared" si="80"/>
        <v>0</v>
      </c>
      <c r="H272" s="17">
        <f t="shared" si="80"/>
        <v>0</v>
      </c>
      <c r="I272" s="17">
        <f t="shared" si="80"/>
        <v>0</v>
      </c>
      <c r="J272" s="17">
        <f t="shared" si="80"/>
        <v>0</v>
      </c>
      <c r="K272" s="17">
        <f t="shared" si="80"/>
        <v>0</v>
      </c>
      <c r="L272" s="17">
        <f t="shared" si="80"/>
        <v>0</v>
      </c>
      <c r="M272" s="17">
        <f t="shared" si="80"/>
        <v>0</v>
      </c>
      <c r="N272" s="17">
        <f t="shared" si="80"/>
        <v>0</v>
      </c>
    </row>
    <row r="273" spans="1:14" ht="39.75" hidden="1" customHeight="1" x14ac:dyDescent="0.25">
      <c r="A273" s="15"/>
      <c r="B273" s="16" t="s">
        <v>167</v>
      </c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1:14" ht="39.75" hidden="1" customHeight="1" x14ac:dyDescent="0.25">
      <c r="A274" s="15">
        <v>2971</v>
      </c>
      <c r="B274" s="16" t="s">
        <v>333</v>
      </c>
      <c r="C274" s="15" t="s">
        <v>262</v>
      </c>
      <c r="D274" s="15" t="s">
        <v>190</v>
      </c>
      <c r="E274" s="15" t="s">
        <v>163</v>
      </c>
      <c r="F274" s="17">
        <f>SUM(G274,H274)</f>
        <v>0</v>
      </c>
      <c r="G274" s="17">
        <v>0</v>
      </c>
      <c r="H274" s="17">
        <v>0</v>
      </c>
      <c r="I274" s="17">
        <f>SUM(J274,K274)</f>
        <v>0</v>
      </c>
      <c r="J274" s="17">
        <v>0</v>
      </c>
      <c r="K274" s="17">
        <v>0</v>
      </c>
      <c r="L274" s="17">
        <f>SUM(M274,N274)</f>
        <v>0</v>
      </c>
      <c r="M274" s="17">
        <v>0</v>
      </c>
      <c r="N274" s="17">
        <v>0</v>
      </c>
    </row>
    <row r="275" spans="1:14" ht="39.75" hidden="1" customHeight="1" x14ac:dyDescent="0.25">
      <c r="A275" s="15">
        <v>2980</v>
      </c>
      <c r="B275" s="16" t="s">
        <v>334</v>
      </c>
      <c r="C275" s="15" t="s">
        <v>262</v>
      </c>
      <c r="D275" s="15" t="s">
        <v>192</v>
      </c>
      <c r="E275" s="15" t="s">
        <v>164</v>
      </c>
      <c r="F275" s="17">
        <f t="shared" ref="F275:N275" si="81">SUM(F277)</f>
        <v>0</v>
      </c>
      <c r="G275" s="17">
        <f t="shared" si="81"/>
        <v>0</v>
      </c>
      <c r="H275" s="17">
        <f t="shared" si="81"/>
        <v>0</v>
      </c>
      <c r="I275" s="17">
        <f t="shared" si="81"/>
        <v>0</v>
      </c>
      <c r="J275" s="17">
        <f t="shared" si="81"/>
        <v>0</v>
      </c>
      <c r="K275" s="17">
        <f t="shared" si="81"/>
        <v>0</v>
      </c>
      <c r="L275" s="17">
        <f t="shared" si="81"/>
        <v>0</v>
      </c>
      <c r="M275" s="17">
        <f t="shared" si="81"/>
        <v>0</v>
      </c>
      <c r="N275" s="17">
        <f t="shared" si="81"/>
        <v>0</v>
      </c>
    </row>
    <row r="276" spans="1:14" ht="39.75" hidden="1" customHeight="1" x14ac:dyDescent="0.25">
      <c r="A276" s="15"/>
      <c r="B276" s="16" t="s">
        <v>167</v>
      </c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1:14" ht="39.75" hidden="1" customHeight="1" x14ac:dyDescent="0.25">
      <c r="A277" s="15">
        <v>2981</v>
      </c>
      <c r="B277" s="16" t="s">
        <v>334</v>
      </c>
      <c r="C277" s="15" t="s">
        <v>262</v>
      </c>
      <c r="D277" s="15" t="s">
        <v>192</v>
      </c>
      <c r="E277" s="15" t="s">
        <v>163</v>
      </c>
      <c r="F277" s="17">
        <f>SUM(G277,H277)</f>
        <v>0</v>
      </c>
      <c r="G277" s="17">
        <v>0</v>
      </c>
      <c r="H277" s="17">
        <v>0</v>
      </c>
      <c r="I277" s="17">
        <f>SUM(J277,K277)</f>
        <v>0</v>
      </c>
      <c r="J277" s="17">
        <v>0</v>
      </c>
      <c r="K277" s="17">
        <v>0</v>
      </c>
      <c r="L277" s="17">
        <f>SUM(M277,N277)</f>
        <v>0</v>
      </c>
      <c r="M277" s="17">
        <v>0</v>
      </c>
      <c r="N277" s="17">
        <v>0</v>
      </c>
    </row>
    <row r="278" spans="1:14" ht="31.5" customHeight="1" x14ac:dyDescent="0.25">
      <c r="A278" s="15">
        <v>3000</v>
      </c>
      <c r="B278" s="16" t="s">
        <v>335</v>
      </c>
      <c r="C278" s="15" t="s">
        <v>336</v>
      </c>
      <c r="D278" s="15" t="s">
        <v>164</v>
      </c>
      <c r="E278" s="15" t="s">
        <v>164</v>
      </c>
      <c r="F278" s="17">
        <f t="shared" ref="F278:L278" si="82">SUM(F280,F284,F287,F290,F293,F296,F299,F302,F306)</f>
        <v>54000000</v>
      </c>
      <c r="G278" s="17">
        <f t="shared" si="82"/>
        <v>54000000</v>
      </c>
      <c r="H278" s="17">
        <f t="shared" si="82"/>
        <v>0</v>
      </c>
      <c r="I278" s="17">
        <f t="shared" si="82"/>
        <v>54000000</v>
      </c>
      <c r="J278" s="17">
        <f t="shared" si="82"/>
        <v>54000000</v>
      </c>
      <c r="K278" s="17">
        <f t="shared" si="82"/>
        <v>0</v>
      </c>
      <c r="L278" s="17">
        <f t="shared" si="82"/>
        <v>9801820</v>
      </c>
      <c r="M278" s="17">
        <f>SUM(M280,M284,M287,M290,M293,M296,M299,M2302,M306)</f>
        <v>9801820</v>
      </c>
      <c r="N278" s="17">
        <f>SUM(N280,N284,N287,N290,N293,N296,N299,N302,N306)</f>
        <v>0</v>
      </c>
    </row>
    <row r="279" spans="1:14" ht="39.75" hidden="1" customHeight="1" x14ac:dyDescent="0.25">
      <c r="A279" s="15"/>
      <c r="B279" s="16" t="s">
        <v>167</v>
      </c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1:14" ht="39.75" hidden="1" customHeight="1" x14ac:dyDescent="0.25">
      <c r="A280" s="15">
        <v>3010</v>
      </c>
      <c r="B280" s="16" t="s">
        <v>337</v>
      </c>
      <c r="C280" s="15" t="s">
        <v>336</v>
      </c>
      <c r="D280" s="15" t="s">
        <v>163</v>
      </c>
      <c r="E280" s="15" t="s">
        <v>164</v>
      </c>
      <c r="F280" s="17">
        <f t="shared" ref="F280:N280" si="83">SUM(F282:F283)</f>
        <v>0</v>
      </c>
      <c r="G280" s="17">
        <f t="shared" si="83"/>
        <v>0</v>
      </c>
      <c r="H280" s="17">
        <f t="shared" si="83"/>
        <v>0</v>
      </c>
      <c r="I280" s="17">
        <f t="shared" si="83"/>
        <v>0</v>
      </c>
      <c r="J280" s="17">
        <f t="shared" si="83"/>
        <v>0</v>
      </c>
      <c r="K280" s="17">
        <f t="shared" si="83"/>
        <v>0</v>
      </c>
      <c r="L280" s="17">
        <f t="shared" si="83"/>
        <v>0</v>
      </c>
      <c r="M280" s="17">
        <f t="shared" si="83"/>
        <v>0</v>
      </c>
      <c r="N280" s="17">
        <f t="shared" si="83"/>
        <v>0</v>
      </c>
    </row>
    <row r="281" spans="1:14" ht="39.75" hidden="1" customHeight="1" x14ac:dyDescent="0.25">
      <c r="A281" s="15"/>
      <c r="B281" s="16" t="s">
        <v>167</v>
      </c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1:14" ht="39.75" hidden="1" customHeight="1" x14ac:dyDescent="0.25">
      <c r="A282" s="15">
        <v>3011</v>
      </c>
      <c r="B282" s="16" t="s">
        <v>338</v>
      </c>
      <c r="C282" s="15" t="s">
        <v>336</v>
      </c>
      <c r="D282" s="15" t="s">
        <v>163</v>
      </c>
      <c r="E282" s="15" t="s">
        <v>163</v>
      </c>
      <c r="F282" s="17">
        <f>SUM(G282,H282)</f>
        <v>0</v>
      </c>
      <c r="G282" s="17">
        <v>0</v>
      </c>
      <c r="H282" s="17">
        <v>0</v>
      </c>
      <c r="I282" s="17">
        <f>SUM(J282,K282)</f>
        <v>0</v>
      </c>
      <c r="J282" s="17">
        <v>0</v>
      </c>
      <c r="K282" s="17">
        <v>0</v>
      </c>
      <c r="L282" s="17">
        <f>SUM(M282,N282)</f>
        <v>0</v>
      </c>
      <c r="M282" s="17">
        <v>0</v>
      </c>
      <c r="N282" s="17">
        <v>0</v>
      </c>
    </row>
    <row r="283" spans="1:14" ht="39.75" hidden="1" customHeight="1" x14ac:dyDescent="0.25">
      <c r="A283" s="15">
        <v>3012</v>
      </c>
      <c r="B283" s="16" t="s">
        <v>339</v>
      </c>
      <c r="C283" s="15" t="s">
        <v>336</v>
      </c>
      <c r="D283" s="15" t="s">
        <v>163</v>
      </c>
      <c r="E283" s="15" t="s">
        <v>170</v>
      </c>
      <c r="F283" s="17">
        <f>SUM(G283,H283)</f>
        <v>0</v>
      </c>
      <c r="G283" s="17">
        <v>0</v>
      </c>
      <c r="H283" s="17">
        <v>0</v>
      </c>
      <c r="I283" s="17">
        <f>SUM(J283,K283)</f>
        <v>0</v>
      </c>
      <c r="J283" s="17">
        <v>0</v>
      </c>
      <c r="K283" s="17">
        <v>0</v>
      </c>
      <c r="L283" s="17">
        <f>SUM(M283,N283)</f>
        <v>0</v>
      </c>
      <c r="M283" s="17">
        <v>0</v>
      </c>
      <c r="N283" s="17">
        <v>0</v>
      </c>
    </row>
    <row r="284" spans="1:14" ht="0.75" hidden="1" customHeight="1" x14ac:dyDescent="0.25">
      <c r="A284" s="15">
        <v>3020</v>
      </c>
      <c r="B284" s="16" t="s">
        <v>340</v>
      </c>
      <c r="C284" s="15" t="s">
        <v>336</v>
      </c>
      <c r="D284" s="15" t="s">
        <v>170</v>
      </c>
      <c r="E284" s="15" t="s">
        <v>164</v>
      </c>
      <c r="F284" s="17">
        <f t="shared" ref="F284:N284" si="84">SUM(F286)</f>
        <v>0</v>
      </c>
      <c r="G284" s="17">
        <f t="shared" si="84"/>
        <v>0</v>
      </c>
      <c r="H284" s="17">
        <f t="shared" si="84"/>
        <v>0</v>
      </c>
      <c r="I284" s="17">
        <f t="shared" si="84"/>
        <v>0</v>
      </c>
      <c r="J284" s="17">
        <f t="shared" si="84"/>
        <v>0</v>
      </c>
      <c r="K284" s="17">
        <f t="shared" si="84"/>
        <v>0</v>
      </c>
      <c r="L284" s="17">
        <f t="shared" si="84"/>
        <v>0</v>
      </c>
      <c r="M284" s="17">
        <f t="shared" si="84"/>
        <v>0</v>
      </c>
      <c r="N284" s="17">
        <f t="shared" si="84"/>
        <v>0</v>
      </c>
    </row>
    <row r="285" spans="1:14" ht="39.75" hidden="1" customHeight="1" x14ac:dyDescent="0.25">
      <c r="A285" s="15"/>
      <c r="B285" s="16" t="s">
        <v>167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1:14" ht="39.75" hidden="1" customHeight="1" x14ac:dyDescent="0.25">
      <c r="A286" s="15">
        <v>3021</v>
      </c>
      <c r="B286" s="16" t="s">
        <v>340</v>
      </c>
      <c r="C286" s="15" t="s">
        <v>336</v>
      </c>
      <c r="D286" s="15" t="s">
        <v>170</v>
      </c>
      <c r="E286" s="15" t="s">
        <v>163</v>
      </c>
      <c r="F286" s="17">
        <f>SUM(G286,H286)</f>
        <v>0</v>
      </c>
      <c r="G286" s="17">
        <v>0</v>
      </c>
      <c r="H286" s="17">
        <v>0</v>
      </c>
      <c r="I286" s="17">
        <f>SUM(J286,K286)</f>
        <v>0</v>
      </c>
      <c r="J286" s="17">
        <v>0</v>
      </c>
      <c r="K286" s="17">
        <v>0</v>
      </c>
      <c r="L286" s="17">
        <f>SUM(M286,N286)</f>
        <v>0</v>
      </c>
      <c r="M286" s="17">
        <v>0</v>
      </c>
      <c r="N286" s="17">
        <v>0</v>
      </c>
    </row>
    <row r="287" spans="1:14" ht="39.75" hidden="1" customHeight="1" x14ac:dyDescent="0.25">
      <c r="A287" s="15">
        <v>3030</v>
      </c>
      <c r="B287" s="16" t="s">
        <v>341</v>
      </c>
      <c r="C287" s="15" t="s">
        <v>336</v>
      </c>
      <c r="D287" s="15" t="s">
        <v>172</v>
      </c>
      <c r="E287" s="15" t="s">
        <v>164</v>
      </c>
      <c r="F287" s="17">
        <f t="shared" ref="F287:N287" si="85">SUM(F289)</f>
        <v>0</v>
      </c>
      <c r="G287" s="17">
        <f t="shared" si="85"/>
        <v>0</v>
      </c>
      <c r="H287" s="17">
        <f t="shared" si="85"/>
        <v>0</v>
      </c>
      <c r="I287" s="17">
        <f t="shared" si="85"/>
        <v>0</v>
      </c>
      <c r="J287" s="17">
        <f t="shared" si="85"/>
        <v>0</v>
      </c>
      <c r="K287" s="17">
        <f t="shared" si="85"/>
        <v>0</v>
      </c>
      <c r="L287" s="17">
        <f t="shared" si="85"/>
        <v>0</v>
      </c>
      <c r="M287" s="17">
        <f t="shared" si="85"/>
        <v>0</v>
      </c>
      <c r="N287" s="17">
        <f t="shared" si="85"/>
        <v>0</v>
      </c>
    </row>
    <row r="288" spans="1:14" ht="39.75" hidden="1" customHeight="1" x14ac:dyDescent="0.25">
      <c r="A288" s="15"/>
      <c r="B288" s="16" t="s">
        <v>167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1:14" ht="39.75" hidden="1" customHeight="1" x14ac:dyDescent="0.25">
      <c r="A289" s="15">
        <v>3031</v>
      </c>
      <c r="B289" s="16" t="s">
        <v>341</v>
      </c>
      <c r="C289" s="15" t="s">
        <v>336</v>
      </c>
      <c r="D289" s="15" t="s">
        <v>172</v>
      </c>
      <c r="E289" s="15" t="s">
        <v>163</v>
      </c>
      <c r="F289" s="17">
        <f>SUM(G289,H289)</f>
        <v>0</v>
      </c>
      <c r="G289" s="17">
        <v>0</v>
      </c>
      <c r="H289" s="17">
        <v>0</v>
      </c>
      <c r="I289" s="17">
        <f>SUM(J289,K289)</f>
        <v>0</v>
      </c>
      <c r="J289" s="17">
        <v>0</v>
      </c>
      <c r="K289" s="17">
        <v>0</v>
      </c>
      <c r="L289" s="17">
        <f>SUM(M289,N289)</f>
        <v>0</v>
      </c>
      <c r="M289" s="17">
        <v>0</v>
      </c>
      <c r="N289" s="17">
        <v>0</v>
      </c>
    </row>
    <row r="290" spans="1:14" ht="39.75" hidden="1" customHeight="1" x14ac:dyDescent="0.25">
      <c r="A290" s="15">
        <v>3040</v>
      </c>
      <c r="B290" s="16" t="s">
        <v>342</v>
      </c>
      <c r="C290" s="15" t="s">
        <v>336</v>
      </c>
      <c r="D290" s="15" t="s">
        <v>181</v>
      </c>
      <c r="E290" s="15" t="s">
        <v>164</v>
      </c>
      <c r="F290" s="17">
        <f t="shared" ref="F290:N290" si="86">SUM(F292)</f>
        <v>0</v>
      </c>
      <c r="G290" s="17">
        <f t="shared" si="86"/>
        <v>0</v>
      </c>
      <c r="H290" s="17">
        <f t="shared" si="86"/>
        <v>0</v>
      </c>
      <c r="I290" s="17">
        <f t="shared" si="86"/>
        <v>0</v>
      </c>
      <c r="J290" s="17">
        <f t="shared" si="86"/>
        <v>0</v>
      </c>
      <c r="K290" s="17">
        <f t="shared" si="86"/>
        <v>0</v>
      </c>
      <c r="L290" s="17">
        <f t="shared" si="86"/>
        <v>0</v>
      </c>
      <c r="M290" s="17">
        <f t="shared" si="86"/>
        <v>0</v>
      </c>
      <c r="N290" s="17">
        <f t="shared" si="86"/>
        <v>0</v>
      </c>
    </row>
    <row r="291" spans="1:14" ht="39.75" hidden="1" customHeight="1" x14ac:dyDescent="0.25">
      <c r="A291" s="15"/>
      <c r="B291" s="16" t="s">
        <v>167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1:14" ht="39.75" hidden="1" customHeight="1" x14ac:dyDescent="0.25">
      <c r="A292" s="15">
        <v>3041</v>
      </c>
      <c r="B292" s="16" t="s">
        <v>342</v>
      </c>
      <c r="C292" s="15" t="s">
        <v>336</v>
      </c>
      <c r="D292" s="15" t="s">
        <v>181</v>
      </c>
      <c r="E292" s="15" t="s">
        <v>163</v>
      </c>
      <c r="F292" s="17">
        <f>SUM(G292,H292)</f>
        <v>0</v>
      </c>
      <c r="G292" s="17">
        <v>0</v>
      </c>
      <c r="H292" s="17">
        <v>0</v>
      </c>
      <c r="I292" s="17">
        <f>SUM(J292,K292)</f>
        <v>0</v>
      </c>
      <c r="J292" s="17">
        <v>0</v>
      </c>
      <c r="K292" s="17">
        <v>0</v>
      </c>
      <c r="L292" s="17">
        <f>SUM(M292,N292)</f>
        <v>0</v>
      </c>
      <c r="M292" s="17">
        <v>0</v>
      </c>
      <c r="N292" s="17">
        <v>0</v>
      </c>
    </row>
    <row r="293" spans="1:14" ht="39.75" hidden="1" customHeight="1" x14ac:dyDescent="0.25">
      <c r="A293" s="15">
        <v>3050</v>
      </c>
      <c r="B293" s="16" t="s">
        <v>343</v>
      </c>
      <c r="C293" s="15" t="s">
        <v>336</v>
      </c>
      <c r="D293" s="15" t="s">
        <v>184</v>
      </c>
      <c r="E293" s="15" t="s">
        <v>164</v>
      </c>
      <c r="F293" s="17">
        <f t="shared" ref="F293:N293" si="87">SUM(F295)</f>
        <v>0</v>
      </c>
      <c r="G293" s="17">
        <f t="shared" si="87"/>
        <v>0</v>
      </c>
      <c r="H293" s="17">
        <f t="shared" si="87"/>
        <v>0</v>
      </c>
      <c r="I293" s="17">
        <f t="shared" si="87"/>
        <v>0</v>
      </c>
      <c r="J293" s="17">
        <f t="shared" si="87"/>
        <v>0</v>
      </c>
      <c r="K293" s="17">
        <f t="shared" si="87"/>
        <v>0</v>
      </c>
      <c r="L293" s="17">
        <f t="shared" si="87"/>
        <v>0</v>
      </c>
      <c r="M293" s="17">
        <f t="shared" si="87"/>
        <v>0</v>
      </c>
      <c r="N293" s="17">
        <f t="shared" si="87"/>
        <v>0</v>
      </c>
    </row>
    <row r="294" spans="1:14" ht="39.75" hidden="1" customHeight="1" x14ac:dyDescent="0.25">
      <c r="A294" s="15"/>
      <c r="B294" s="16" t="s">
        <v>167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1:14" ht="39.75" hidden="1" customHeight="1" x14ac:dyDescent="0.25">
      <c r="A295" s="15">
        <v>3051</v>
      </c>
      <c r="B295" s="16" t="s">
        <v>343</v>
      </c>
      <c r="C295" s="15" t="s">
        <v>336</v>
      </c>
      <c r="D295" s="15" t="s">
        <v>184</v>
      </c>
      <c r="E295" s="15" t="s">
        <v>163</v>
      </c>
      <c r="F295" s="17">
        <f>SUM(G295,H295)</f>
        <v>0</v>
      </c>
      <c r="G295" s="17">
        <v>0</v>
      </c>
      <c r="H295" s="17">
        <v>0</v>
      </c>
      <c r="I295" s="17">
        <f>SUM(J295,K295)</f>
        <v>0</v>
      </c>
      <c r="J295" s="17">
        <v>0</v>
      </c>
      <c r="K295" s="17">
        <v>0</v>
      </c>
      <c r="L295" s="17">
        <f>SUM(M295,N295)</f>
        <v>0</v>
      </c>
      <c r="M295" s="17">
        <v>0</v>
      </c>
      <c r="N295" s="17">
        <v>0</v>
      </c>
    </row>
    <row r="296" spans="1:14" ht="39.75" hidden="1" customHeight="1" x14ac:dyDescent="0.25">
      <c r="A296" s="15">
        <v>3060</v>
      </c>
      <c r="B296" s="16" t="s">
        <v>344</v>
      </c>
      <c r="C296" s="15" t="s">
        <v>336</v>
      </c>
      <c r="D296" s="15" t="s">
        <v>187</v>
      </c>
      <c r="E296" s="15" t="s">
        <v>164</v>
      </c>
      <c r="F296" s="17">
        <f t="shared" ref="F296:N296" si="88">SUM(F298)</f>
        <v>0</v>
      </c>
      <c r="G296" s="17">
        <f t="shared" si="88"/>
        <v>0</v>
      </c>
      <c r="H296" s="17">
        <f t="shared" si="88"/>
        <v>0</v>
      </c>
      <c r="I296" s="17">
        <f t="shared" si="88"/>
        <v>0</v>
      </c>
      <c r="J296" s="17">
        <f t="shared" si="88"/>
        <v>0</v>
      </c>
      <c r="K296" s="17">
        <f t="shared" si="88"/>
        <v>0</v>
      </c>
      <c r="L296" s="17">
        <f t="shared" si="88"/>
        <v>0</v>
      </c>
      <c r="M296" s="17">
        <f t="shared" si="88"/>
        <v>0</v>
      </c>
      <c r="N296" s="17">
        <f t="shared" si="88"/>
        <v>0</v>
      </c>
    </row>
    <row r="297" spans="1:14" ht="39.75" hidden="1" customHeight="1" x14ac:dyDescent="0.25">
      <c r="A297" s="15"/>
      <c r="B297" s="16" t="s">
        <v>167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1:14" ht="39.75" hidden="1" customHeight="1" x14ac:dyDescent="0.25">
      <c r="A298" s="15">
        <v>3061</v>
      </c>
      <c r="B298" s="16" t="s">
        <v>344</v>
      </c>
      <c r="C298" s="15" t="s">
        <v>336</v>
      </c>
      <c r="D298" s="15" t="s">
        <v>187</v>
      </c>
      <c r="E298" s="15" t="s">
        <v>163</v>
      </c>
      <c r="F298" s="17">
        <f>SUM(G298,H298)</f>
        <v>0</v>
      </c>
      <c r="G298" s="17">
        <v>0</v>
      </c>
      <c r="H298" s="17">
        <v>0</v>
      </c>
      <c r="I298" s="17">
        <f>SUM(J298,K298)</f>
        <v>0</v>
      </c>
      <c r="J298" s="17">
        <v>0</v>
      </c>
      <c r="K298" s="17">
        <v>0</v>
      </c>
      <c r="L298" s="17">
        <f>SUM(M298,N298)</f>
        <v>0</v>
      </c>
      <c r="M298" s="17">
        <v>0</v>
      </c>
      <c r="N298" s="17">
        <v>0</v>
      </c>
    </row>
    <row r="299" spans="1:14" ht="35.25" customHeight="1" x14ac:dyDescent="0.25">
      <c r="A299" s="15">
        <v>3070</v>
      </c>
      <c r="B299" s="16" t="s">
        <v>345</v>
      </c>
      <c r="C299" s="15" t="s">
        <v>336</v>
      </c>
      <c r="D299" s="15" t="s">
        <v>190</v>
      </c>
      <c r="E299" s="15" t="s">
        <v>164</v>
      </c>
      <c r="F299" s="17">
        <f t="shared" ref="F299:N299" si="89">SUM(F301)</f>
        <v>54000000</v>
      </c>
      <c r="G299" s="17">
        <f t="shared" si="89"/>
        <v>54000000</v>
      </c>
      <c r="H299" s="17">
        <f t="shared" si="89"/>
        <v>0</v>
      </c>
      <c r="I299" s="17">
        <f t="shared" si="89"/>
        <v>54000000</v>
      </c>
      <c r="J299" s="17">
        <f t="shared" si="89"/>
        <v>54000000</v>
      </c>
      <c r="K299" s="17">
        <f t="shared" si="89"/>
        <v>0</v>
      </c>
      <c r="L299" s="17">
        <f t="shared" si="89"/>
        <v>9801820</v>
      </c>
      <c r="M299" s="17">
        <f t="shared" si="89"/>
        <v>9801820</v>
      </c>
      <c r="N299" s="17">
        <f t="shared" si="89"/>
        <v>0</v>
      </c>
    </row>
    <row r="300" spans="1:14" ht="39.75" hidden="1" customHeight="1" x14ac:dyDescent="0.25">
      <c r="A300" s="15"/>
      <c r="B300" s="16" t="s">
        <v>167</v>
      </c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1:14" ht="39.950000000000003" customHeight="1" x14ac:dyDescent="0.25">
      <c r="A301" s="15">
        <v>3071</v>
      </c>
      <c r="B301" s="16" t="s">
        <v>345</v>
      </c>
      <c r="C301" s="15" t="s">
        <v>336</v>
      </c>
      <c r="D301" s="15" t="s">
        <v>190</v>
      </c>
      <c r="E301" s="15" t="s">
        <v>163</v>
      </c>
      <c r="F301" s="17">
        <f>SUM(G301,H301)</f>
        <v>54000000</v>
      </c>
      <c r="G301" s="17">
        <v>54000000</v>
      </c>
      <c r="H301" s="17">
        <v>0</v>
      </c>
      <c r="I301" s="17">
        <f>SUM(J301,K301)</f>
        <v>54000000</v>
      </c>
      <c r="J301" s="17">
        <v>54000000</v>
      </c>
      <c r="K301" s="17">
        <v>0</v>
      </c>
      <c r="L301" s="17">
        <f>SUM(M301,N301)</f>
        <v>9801820</v>
      </c>
      <c r="M301" s="17">
        <v>9801820</v>
      </c>
      <c r="N301" s="17">
        <v>0</v>
      </c>
    </row>
    <row r="302" spans="1:14" ht="39.75" hidden="1" customHeight="1" x14ac:dyDescent="0.25">
      <c r="A302" s="15">
        <v>3080</v>
      </c>
      <c r="B302" s="16" t="s">
        <v>346</v>
      </c>
      <c r="C302" s="15" t="s">
        <v>336</v>
      </c>
      <c r="D302" s="15" t="s">
        <v>192</v>
      </c>
      <c r="E302" s="15" t="s">
        <v>164</v>
      </c>
      <c r="F302" s="17">
        <f t="shared" ref="F302:N302" si="90">SUM(F304)</f>
        <v>0</v>
      </c>
      <c r="G302" s="17">
        <f t="shared" si="90"/>
        <v>0</v>
      </c>
      <c r="H302" s="17">
        <f t="shared" si="90"/>
        <v>0</v>
      </c>
      <c r="I302" s="17">
        <f t="shared" si="90"/>
        <v>0</v>
      </c>
      <c r="J302" s="17">
        <f t="shared" si="90"/>
        <v>0</v>
      </c>
      <c r="K302" s="17">
        <f t="shared" si="90"/>
        <v>0</v>
      </c>
      <c r="L302" s="17">
        <f t="shared" si="90"/>
        <v>0</v>
      </c>
      <c r="M302" s="17">
        <f t="shared" si="90"/>
        <v>0</v>
      </c>
      <c r="N302" s="17">
        <f t="shared" si="90"/>
        <v>0</v>
      </c>
    </row>
    <row r="303" spans="1:14" ht="39.75" hidden="1" customHeight="1" x14ac:dyDescent="0.25">
      <c r="A303" s="15"/>
      <c r="B303" s="16" t="s">
        <v>167</v>
      </c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1:14" ht="39.75" hidden="1" customHeight="1" x14ac:dyDescent="0.25">
      <c r="A304" s="15">
        <v>3081</v>
      </c>
      <c r="B304" s="16" t="s">
        <v>346</v>
      </c>
      <c r="C304" s="15" t="s">
        <v>336</v>
      </c>
      <c r="D304" s="15" t="s">
        <v>192</v>
      </c>
      <c r="E304" s="15" t="s">
        <v>163</v>
      </c>
      <c r="F304" s="17">
        <f>SUM(G304,H304)</f>
        <v>0</v>
      </c>
      <c r="G304" s="17">
        <v>0</v>
      </c>
      <c r="H304" s="17">
        <v>0</v>
      </c>
      <c r="I304" s="17">
        <f>SUM(J304,K304)</f>
        <v>0</v>
      </c>
      <c r="J304" s="17">
        <v>0</v>
      </c>
      <c r="K304" s="17">
        <v>0</v>
      </c>
      <c r="L304" s="17">
        <f>SUM(M304,N304)</f>
        <v>0</v>
      </c>
      <c r="M304" s="17">
        <v>0</v>
      </c>
      <c r="N304" s="17">
        <v>0</v>
      </c>
    </row>
    <row r="305" spans="1:14" ht="39.75" hidden="1" customHeight="1" x14ac:dyDescent="0.25">
      <c r="A305" s="15"/>
      <c r="B305" s="16" t="s">
        <v>167</v>
      </c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1:14" ht="39.75" hidden="1" customHeight="1" x14ac:dyDescent="0.25">
      <c r="A306" s="15">
        <v>3090</v>
      </c>
      <c r="B306" s="16" t="s">
        <v>347</v>
      </c>
      <c r="C306" s="15" t="s">
        <v>336</v>
      </c>
      <c r="D306" s="15" t="s">
        <v>262</v>
      </c>
      <c r="E306" s="15" t="s">
        <v>164</v>
      </c>
      <c r="F306" s="17">
        <f t="shared" ref="F306:N306" si="91">SUM(F308:F309)</f>
        <v>0</v>
      </c>
      <c r="G306" s="17">
        <f t="shared" si="91"/>
        <v>0</v>
      </c>
      <c r="H306" s="17">
        <f t="shared" si="91"/>
        <v>0</v>
      </c>
      <c r="I306" s="17">
        <f t="shared" si="91"/>
        <v>0</v>
      </c>
      <c r="J306" s="17">
        <f t="shared" si="91"/>
        <v>0</v>
      </c>
      <c r="K306" s="17">
        <f t="shared" si="91"/>
        <v>0</v>
      </c>
      <c r="L306" s="17">
        <f t="shared" si="91"/>
        <v>0</v>
      </c>
      <c r="M306" s="17">
        <f t="shared" si="91"/>
        <v>0</v>
      </c>
      <c r="N306" s="17">
        <f t="shared" si="91"/>
        <v>0</v>
      </c>
    </row>
    <row r="307" spans="1:14" ht="39.75" hidden="1" customHeight="1" x14ac:dyDescent="0.25">
      <c r="A307" s="15"/>
      <c r="B307" s="16" t="s">
        <v>167</v>
      </c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1:14" ht="39.75" hidden="1" customHeight="1" x14ac:dyDescent="0.25">
      <c r="A308" s="15">
        <v>3091</v>
      </c>
      <c r="B308" s="16" t="s">
        <v>347</v>
      </c>
      <c r="C308" s="15" t="s">
        <v>336</v>
      </c>
      <c r="D308" s="15" t="s">
        <v>262</v>
      </c>
      <c r="E308" s="15" t="s">
        <v>163</v>
      </c>
      <c r="F308" s="17">
        <f>SUM(G308,H308)</f>
        <v>0</v>
      </c>
      <c r="G308" s="17">
        <v>0</v>
      </c>
      <c r="H308" s="17">
        <v>0</v>
      </c>
      <c r="I308" s="17">
        <f>SUM(J308,K308)</f>
        <v>0</v>
      </c>
      <c r="J308" s="17">
        <v>0</v>
      </c>
      <c r="K308" s="17">
        <v>0</v>
      </c>
      <c r="L308" s="17">
        <f>SUM(M308,N308)</f>
        <v>0</v>
      </c>
      <c r="M308" s="17">
        <v>0</v>
      </c>
      <c r="N308" s="17">
        <v>0</v>
      </c>
    </row>
    <row r="309" spans="1:14" ht="39.75" hidden="1" customHeight="1" x14ac:dyDescent="0.25">
      <c r="A309" s="15">
        <v>3092</v>
      </c>
      <c r="B309" s="16" t="s">
        <v>348</v>
      </c>
      <c r="C309" s="15" t="s">
        <v>336</v>
      </c>
      <c r="D309" s="15" t="s">
        <v>262</v>
      </c>
      <c r="E309" s="15" t="s">
        <v>170</v>
      </c>
      <c r="F309" s="17">
        <f>SUM(G309,H309)</f>
        <v>0</v>
      </c>
      <c r="G309" s="17">
        <v>0</v>
      </c>
      <c r="H309" s="17">
        <v>0</v>
      </c>
      <c r="I309" s="17">
        <f>SUM(J309,K309)</f>
        <v>0</v>
      </c>
      <c r="J309" s="17">
        <v>0</v>
      </c>
      <c r="K309" s="17">
        <v>0</v>
      </c>
      <c r="L309" s="17">
        <f>SUM(M309,N309)</f>
        <v>0</v>
      </c>
      <c r="M309" s="17">
        <v>0</v>
      </c>
      <c r="N309" s="17">
        <v>0</v>
      </c>
    </row>
    <row r="310" spans="1:14" ht="33.75" customHeight="1" x14ac:dyDescent="0.25">
      <c r="A310" s="15">
        <v>3100</v>
      </c>
      <c r="B310" s="16" t="s">
        <v>349</v>
      </c>
      <c r="C310" s="15" t="s">
        <v>350</v>
      </c>
      <c r="D310" s="15" t="s">
        <v>164</v>
      </c>
      <c r="E310" s="15" t="s">
        <v>164</v>
      </c>
      <c r="F310" s="17">
        <f t="shared" ref="F310:N310" si="92">SUM(F312)</f>
        <v>803669240</v>
      </c>
      <c r="G310" s="17">
        <f t="shared" si="92"/>
        <v>803669240</v>
      </c>
      <c r="H310" s="17">
        <f t="shared" si="92"/>
        <v>0</v>
      </c>
      <c r="I310" s="17">
        <f t="shared" si="92"/>
        <v>50208340</v>
      </c>
      <c r="J310" s="17">
        <f t="shared" si="92"/>
        <v>803669240</v>
      </c>
      <c r="K310" s="17">
        <f t="shared" si="92"/>
        <v>0</v>
      </c>
      <c r="L310" s="17">
        <f t="shared" si="92"/>
        <v>0</v>
      </c>
      <c r="M310" s="17">
        <f t="shared" si="92"/>
        <v>300000000</v>
      </c>
      <c r="N310" s="17">
        <f t="shared" si="92"/>
        <v>0</v>
      </c>
    </row>
    <row r="311" spans="1:14" ht="39.75" hidden="1" customHeight="1" x14ac:dyDescent="0.25">
      <c r="A311" s="15"/>
      <c r="B311" s="16" t="s">
        <v>167</v>
      </c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1:14" ht="39.75" customHeight="1" x14ac:dyDescent="0.25">
      <c r="A312" s="15">
        <v>3110</v>
      </c>
      <c r="B312" s="16" t="s">
        <v>351</v>
      </c>
      <c r="C312" s="15" t="s">
        <v>350</v>
      </c>
      <c r="D312" s="15" t="s">
        <v>163</v>
      </c>
      <c r="E312" s="15" t="s">
        <v>164</v>
      </c>
      <c r="F312" s="17">
        <f t="shared" ref="F312:N312" si="93">SUM(F314)</f>
        <v>803669240</v>
      </c>
      <c r="G312" s="17">
        <f t="shared" si="93"/>
        <v>803669240</v>
      </c>
      <c r="H312" s="17">
        <f t="shared" si="93"/>
        <v>0</v>
      </c>
      <c r="I312" s="17">
        <f t="shared" si="93"/>
        <v>50208340</v>
      </c>
      <c r="J312" s="17">
        <f t="shared" si="93"/>
        <v>803669240</v>
      </c>
      <c r="K312" s="17">
        <f t="shared" si="93"/>
        <v>0</v>
      </c>
      <c r="L312" s="17">
        <f t="shared" si="93"/>
        <v>0</v>
      </c>
      <c r="M312" s="17">
        <f t="shared" si="93"/>
        <v>300000000</v>
      </c>
      <c r="N312" s="17">
        <f t="shared" si="93"/>
        <v>0</v>
      </c>
    </row>
    <row r="313" spans="1:14" ht="0.75" customHeight="1" x14ac:dyDescent="0.25">
      <c r="A313" s="15"/>
      <c r="B313" s="16" t="s">
        <v>167</v>
      </c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1:14" ht="39.950000000000003" customHeight="1" x14ac:dyDescent="0.25">
      <c r="A314" s="15">
        <v>3112</v>
      </c>
      <c r="B314" s="16" t="s">
        <v>352</v>
      </c>
      <c r="C314" s="15" t="s">
        <v>350</v>
      </c>
      <c r="D314" s="15" t="s">
        <v>163</v>
      </c>
      <c r="E314" s="15" t="s">
        <v>170</v>
      </c>
      <c r="F314" s="17">
        <v>803669240</v>
      </c>
      <c r="G314" s="17">
        <v>803669240</v>
      </c>
      <c r="H314" s="17">
        <v>0</v>
      </c>
      <c r="I314" s="17">
        <v>50208340</v>
      </c>
      <c r="J314" s="17">
        <v>803669240</v>
      </c>
      <c r="K314" s="17">
        <v>0</v>
      </c>
      <c r="L314" s="17">
        <v>0</v>
      </c>
      <c r="M314" s="17">
        <v>300000000</v>
      </c>
      <c r="N314" s="17">
        <v>0</v>
      </c>
    </row>
    <row r="323" spans="2:12" ht="15" customHeight="1" x14ac:dyDescent="0.25">
      <c r="B323" s="13" t="s">
        <v>353</v>
      </c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2:12" ht="15" customHeight="1" x14ac:dyDescent="0.25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</sheetData>
  <mergeCells count="6">
    <mergeCell ref="L1:N3"/>
    <mergeCell ref="A3:K3"/>
    <mergeCell ref="A4:K4"/>
    <mergeCell ref="A5:L5"/>
    <mergeCell ref="A6:K6"/>
    <mergeCell ref="B323:L324"/>
  </mergeCells>
  <pageMargins left="0.23622047244094491" right="0.23622047244094491" top="0.74803149606299213" bottom="0.74803149606299213" header="0.31496062992125984" footer="0.31496062992125984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AEA4-6D6C-454B-AECE-99B9041C6324}">
  <dimension ref="A1:L241"/>
  <sheetViews>
    <sheetView topLeftCell="A214" zoomScaleSheetLayoutView="100" workbookViewId="0">
      <selection activeCell="B240" sqref="B240:K241"/>
    </sheetView>
  </sheetViews>
  <sheetFormatPr defaultRowHeight="15" customHeight="1" x14ac:dyDescent="0.25"/>
  <cols>
    <col min="1" max="1" width="5.140625" style="1" customWidth="1"/>
    <col min="2" max="2" width="25.7109375" style="1" customWidth="1"/>
    <col min="3" max="3" width="6.42578125" style="1" customWidth="1"/>
    <col min="4" max="4" width="15" style="1" customWidth="1"/>
    <col min="5" max="5" width="15.140625" style="1" customWidth="1"/>
    <col min="6" max="6" width="7.140625" style="1" customWidth="1"/>
    <col min="7" max="7" width="15.5703125" style="1" customWidth="1"/>
    <col min="8" max="8" width="15.28515625" style="1" customWidth="1"/>
    <col min="9" max="9" width="15.42578125" style="1" customWidth="1"/>
    <col min="10" max="10" width="15.5703125" style="1" customWidth="1"/>
    <col min="11" max="11" width="15" style="1" customWidth="1"/>
    <col min="12" max="12" width="15.5703125" style="1" customWidth="1"/>
    <col min="13" max="14" width="19" style="1" customWidth="1"/>
    <col min="15" max="16384" width="9.140625" style="1"/>
  </cols>
  <sheetData>
    <row r="1" spans="1:12" ht="15" hidden="1" customHeight="1" x14ac:dyDescent="0.25">
      <c r="A1" s="2" t="s">
        <v>354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5.25" hidden="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73.5" customHeight="1" x14ac:dyDescent="0.25">
      <c r="A3" s="18"/>
      <c r="B3" s="19"/>
      <c r="C3" s="19"/>
      <c r="D3" s="19"/>
      <c r="E3" s="19"/>
      <c r="F3" s="19"/>
      <c r="G3" s="19"/>
      <c r="H3" s="19"/>
      <c r="I3" s="19"/>
      <c r="J3" s="21" t="s">
        <v>355</v>
      </c>
      <c r="K3" s="21"/>
      <c r="L3" s="22"/>
    </row>
    <row r="4" spans="1:12" ht="3.75" customHeight="1" x14ac:dyDescent="0.25">
      <c r="A4" s="18"/>
      <c r="B4" s="19"/>
      <c r="C4" s="19"/>
      <c r="D4" s="19"/>
      <c r="E4" s="19"/>
      <c r="F4" s="19"/>
      <c r="G4" s="19"/>
      <c r="H4" s="19"/>
      <c r="I4" s="19"/>
      <c r="J4" s="23"/>
      <c r="K4" s="23"/>
      <c r="L4" s="24"/>
    </row>
    <row r="5" spans="1:12" ht="39" customHeight="1" x14ac:dyDescent="0.2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5" hidden="1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5" customHeight="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11" spans="1:12" ht="15" customHeight="1" x14ac:dyDescent="0.25">
      <c r="A11" s="6"/>
      <c r="B11" s="6" t="s">
        <v>356</v>
      </c>
      <c r="C11" s="6"/>
      <c r="D11" s="6" t="s">
        <v>357</v>
      </c>
      <c r="E11" s="6"/>
      <c r="F11" s="6"/>
      <c r="G11" s="6" t="s">
        <v>358</v>
      </c>
      <c r="H11" s="6"/>
      <c r="I11" s="6"/>
      <c r="J11" s="6" t="s">
        <v>359</v>
      </c>
      <c r="K11" s="6"/>
      <c r="L11" s="6"/>
    </row>
    <row r="12" spans="1:12" ht="39.950000000000003" customHeight="1" x14ac:dyDescent="0.25">
      <c r="A12" s="7" t="s">
        <v>360</v>
      </c>
      <c r="B12" s="8"/>
      <c r="C12" s="7"/>
      <c r="D12" s="7" t="s">
        <v>361</v>
      </c>
      <c r="E12" s="7" t="s">
        <v>362</v>
      </c>
      <c r="F12" s="7"/>
      <c r="G12" s="7" t="s">
        <v>363</v>
      </c>
      <c r="H12" s="7" t="s">
        <v>364</v>
      </c>
      <c r="I12" s="7"/>
      <c r="J12" s="7" t="s">
        <v>365</v>
      </c>
      <c r="K12" s="6" t="s">
        <v>366</v>
      </c>
      <c r="L12" s="6"/>
    </row>
    <row r="13" spans="1:12" ht="20.100000000000001" customHeight="1" x14ac:dyDescent="0.25">
      <c r="A13" s="7" t="s">
        <v>10</v>
      </c>
      <c r="B13" s="7" t="s">
        <v>367</v>
      </c>
      <c r="C13" s="7" t="s">
        <v>10</v>
      </c>
      <c r="D13" s="7"/>
      <c r="E13" s="7" t="s">
        <v>13</v>
      </c>
      <c r="F13" s="7" t="s">
        <v>368</v>
      </c>
      <c r="G13" s="7"/>
      <c r="H13" s="7" t="s">
        <v>13</v>
      </c>
      <c r="I13" s="7" t="s">
        <v>368</v>
      </c>
      <c r="J13" s="7"/>
      <c r="K13" s="6" t="s">
        <v>13</v>
      </c>
      <c r="L13" s="6" t="s">
        <v>368</v>
      </c>
    </row>
    <row r="14" spans="1:12" ht="15" customHeight="1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</row>
    <row r="15" spans="1:12" ht="45" customHeight="1" x14ac:dyDescent="0.25">
      <c r="A15" s="15">
        <v>4000</v>
      </c>
      <c r="B15" s="16" t="s">
        <v>369</v>
      </c>
      <c r="C15" s="15"/>
      <c r="D15" s="17">
        <f t="shared" ref="D15:L15" si="0">SUM(D17,D170,D208)</f>
        <v>4018346200</v>
      </c>
      <c r="E15" s="17">
        <f t="shared" si="0"/>
        <v>4018346200</v>
      </c>
      <c r="F15" s="17">
        <f t="shared" si="0"/>
        <v>0</v>
      </c>
      <c r="G15" s="17">
        <f t="shared" si="0"/>
        <v>5273190498.3000002</v>
      </c>
      <c r="H15" s="17">
        <f t="shared" si="0"/>
        <v>4071586300</v>
      </c>
      <c r="I15" s="17">
        <f t="shared" si="0"/>
        <v>1955065098.3</v>
      </c>
      <c r="J15" s="17">
        <f t="shared" si="0"/>
        <v>2953585906.5</v>
      </c>
      <c r="K15" s="17">
        <f t="shared" si="0"/>
        <v>2278946216.5</v>
      </c>
      <c r="L15" s="17">
        <f t="shared" si="0"/>
        <v>974639690</v>
      </c>
    </row>
    <row r="16" spans="1:12" ht="39.75" hidden="1" customHeight="1" x14ac:dyDescent="0.25">
      <c r="A16" s="15"/>
      <c r="B16" s="16" t="s">
        <v>370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39" customHeight="1" x14ac:dyDescent="0.25">
      <c r="A17" s="15">
        <v>4050</v>
      </c>
      <c r="B17" s="16" t="s">
        <v>371</v>
      </c>
      <c r="C17" s="15" t="s">
        <v>372</v>
      </c>
      <c r="D17" s="17">
        <f t="shared" ref="D17:L17" si="1">SUM(D19,D32,D75,D90,D100,D126,D141)</f>
        <v>4018346200</v>
      </c>
      <c r="E17" s="17">
        <f t="shared" si="1"/>
        <v>4018346200</v>
      </c>
      <c r="F17" s="17">
        <f t="shared" si="1"/>
        <v>0</v>
      </c>
      <c r="G17" s="17">
        <f t="shared" si="1"/>
        <v>3318125400</v>
      </c>
      <c r="H17" s="17">
        <f t="shared" si="1"/>
        <v>4071586300</v>
      </c>
      <c r="I17" s="17">
        <f t="shared" si="1"/>
        <v>0</v>
      </c>
      <c r="J17" s="17">
        <f t="shared" si="1"/>
        <v>1978946216.5</v>
      </c>
      <c r="K17" s="17">
        <f t="shared" si="1"/>
        <v>2278946216.5</v>
      </c>
      <c r="L17" s="17">
        <f t="shared" si="1"/>
        <v>0</v>
      </c>
    </row>
    <row r="18" spans="1:12" ht="39.75" hidden="1" customHeight="1" x14ac:dyDescent="0.25">
      <c r="A18" s="15"/>
      <c r="B18" s="16" t="s">
        <v>370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39.950000000000003" customHeight="1" x14ac:dyDescent="0.25">
      <c r="A19" s="15">
        <v>4100</v>
      </c>
      <c r="B19" s="16" t="s">
        <v>373</v>
      </c>
      <c r="C19" s="15" t="s">
        <v>372</v>
      </c>
      <c r="D19" s="17">
        <f>SUM(D21,D26,D29)</f>
        <v>1206596960</v>
      </c>
      <c r="E19" s="17">
        <f>SUM(E21,E26,E29)</f>
        <v>1206596960</v>
      </c>
      <c r="F19" s="17" t="s">
        <v>22</v>
      </c>
      <c r="G19" s="17">
        <f>SUM(G21,G26,G29)</f>
        <v>861000000</v>
      </c>
      <c r="H19" s="17">
        <f>SUM(H21,H26,H29)</f>
        <v>861000000</v>
      </c>
      <c r="I19" s="17" t="s">
        <v>22</v>
      </c>
      <c r="J19" s="17">
        <f>SUM(J21,J26,J29)</f>
        <v>497855232</v>
      </c>
      <c r="K19" s="17">
        <f>SUM(K21,K26,K29)</f>
        <v>497855232</v>
      </c>
      <c r="L19" s="17" t="s">
        <v>22</v>
      </c>
    </row>
    <row r="20" spans="1:12" ht="39.75" hidden="1" customHeight="1" x14ac:dyDescent="0.25">
      <c r="A20" s="15"/>
      <c r="B20" s="16" t="s">
        <v>370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36.75" customHeight="1" x14ac:dyDescent="0.25">
      <c r="A21" s="15">
        <v>4110</v>
      </c>
      <c r="B21" s="16" t="s">
        <v>374</v>
      </c>
      <c r="C21" s="15" t="s">
        <v>372</v>
      </c>
      <c r="D21" s="17">
        <f>SUM(D23:D25)</f>
        <v>1206596960</v>
      </c>
      <c r="E21" s="17">
        <f>SUM(E23:E25)</f>
        <v>1206596960</v>
      </c>
      <c r="F21" s="17" t="s">
        <v>22</v>
      </c>
      <c r="G21" s="17">
        <f>SUM(G23:G25)</f>
        <v>861000000</v>
      </c>
      <c r="H21" s="17">
        <f>SUM(H23:H25)</f>
        <v>861000000</v>
      </c>
      <c r="I21" s="17" t="s">
        <v>22</v>
      </c>
      <c r="J21" s="17">
        <f>SUM(J23:J25)</f>
        <v>497855232</v>
      </c>
      <c r="K21" s="17">
        <f>SUM(K23:K25)</f>
        <v>497855232</v>
      </c>
      <c r="L21" s="17" t="s">
        <v>22</v>
      </c>
    </row>
    <row r="22" spans="1:12" ht="2.25" hidden="1" customHeight="1" x14ac:dyDescent="0.25">
      <c r="A22" s="15"/>
      <c r="B22" s="16" t="s">
        <v>167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39.950000000000003" customHeight="1" x14ac:dyDescent="0.25">
      <c r="A23" s="15">
        <v>4111</v>
      </c>
      <c r="B23" s="16" t="s">
        <v>375</v>
      </c>
      <c r="C23" s="15" t="s">
        <v>376</v>
      </c>
      <c r="D23" s="17">
        <f>SUM(E23,F23)</f>
        <v>1087596960</v>
      </c>
      <c r="E23" s="17">
        <v>1087596960</v>
      </c>
      <c r="F23" s="17" t="s">
        <v>22</v>
      </c>
      <c r="G23" s="17">
        <f>SUM(H23,I23)</f>
        <v>742000000</v>
      </c>
      <c r="H23" s="17">
        <v>742000000</v>
      </c>
      <c r="I23" s="17" t="s">
        <v>22</v>
      </c>
      <c r="J23" s="17">
        <f>SUM(K23,L23)</f>
        <v>460074206</v>
      </c>
      <c r="K23" s="17">
        <v>460074206</v>
      </c>
      <c r="L23" s="17" t="s">
        <v>22</v>
      </c>
    </row>
    <row r="24" spans="1:12" ht="39.950000000000003" customHeight="1" x14ac:dyDescent="0.25">
      <c r="A24" s="15">
        <v>4112</v>
      </c>
      <c r="B24" s="16" t="s">
        <v>377</v>
      </c>
      <c r="C24" s="15" t="s">
        <v>378</v>
      </c>
      <c r="D24" s="17">
        <f>SUM(E24,F24)</f>
        <v>110000000</v>
      </c>
      <c r="E24" s="17">
        <v>110000000</v>
      </c>
      <c r="F24" s="17" t="s">
        <v>22</v>
      </c>
      <c r="G24" s="17">
        <f>SUM(H24,I24)</f>
        <v>110000000</v>
      </c>
      <c r="H24" s="17">
        <v>110000000</v>
      </c>
      <c r="I24" s="17" t="s">
        <v>22</v>
      </c>
      <c r="J24" s="17">
        <f>SUM(K24,L24)</f>
        <v>31623884</v>
      </c>
      <c r="K24" s="17">
        <v>31623884</v>
      </c>
      <c r="L24" s="17" t="s">
        <v>22</v>
      </c>
    </row>
    <row r="25" spans="1:12" ht="38.25" customHeight="1" x14ac:dyDescent="0.25">
      <c r="A25" s="15">
        <v>4114</v>
      </c>
      <c r="B25" s="16" t="s">
        <v>379</v>
      </c>
      <c r="C25" s="15" t="s">
        <v>380</v>
      </c>
      <c r="D25" s="17">
        <f>SUM(E25,F25)</f>
        <v>9000000</v>
      </c>
      <c r="E25" s="17">
        <v>9000000</v>
      </c>
      <c r="F25" s="17" t="s">
        <v>22</v>
      </c>
      <c r="G25" s="17">
        <f>SUM(H25,I25)</f>
        <v>9000000</v>
      </c>
      <c r="H25" s="17">
        <v>9000000</v>
      </c>
      <c r="I25" s="17" t="s">
        <v>22</v>
      </c>
      <c r="J25" s="17">
        <f>SUM(K25,L25)</f>
        <v>6157142</v>
      </c>
      <c r="K25" s="17">
        <v>6157142</v>
      </c>
      <c r="L25" s="17" t="s">
        <v>22</v>
      </c>
    </row>
    <row r="26" spans="1:12" ht="39.75" hidden="1" customHeight="1" x14ac:dyDescent="0.25">
      <c r="A26" s="15">
        <v>4120</v>
      </c>
      <c r="B26" s="16" t="s">
        <v>381</v>
      </c>
      <c r="C26" s="15" t="s">
        <v>372</v>
      </c>
      <c r="D26" s="17">
        <f>SUM(D28)</f>
        <v>0</v>
      </c>
      <c r="E26" s="17">
        <f>SUM(E28)</f>
        <v>0</v>
      </c>
      <c r="F26" s="17" t="s">
        <v>22</v>
      </c>
      <c r="G26" s="17">
        <f>SUM(G28)</f>
        <v>0</v>
      </c>
      <c r="H26" s="17">
        <f>SUM(H28)</f>
        <v>0</v>
      </c>
      <c r="I26" s="17" t="s">
        <v>22</v>
      </c>
      <c r="J26" s="17">
        <f>SUM(J28)</f>
        <v>0</v>
      </c>
      <c r="K26" s="17">
        <f>SUM(K28)</f>
        <v>0</v>
      </c>
      <c r="L26" s="17" t="s">
        <v>22</v>
      </c>
    </row>
    <row r="27" spans="1:12" ht="39.75" hidden="1" customHeight="1" x14ac:dyDescent="0.25">
      <c r="A27" s="15"/>
      <c r="B27" s="16" t="s">
        <v>167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39.75" hidden="1" customHeight="1" x14ac:dyDescent="0.25">
      <c r="A28" s="15">
        <v>4121</v>
      </c>
      <c r="B28" s="16" t="s">
        <v>382</v>
      </c>
      <c r="C28" s="15" t="s">
        <v>383</v>
      </c>
      <c r="D28" s="17">
        <f>SUM(E28,F28)</f>
        <v>0</v>
      </c>
      <c r="E28" s="17">
        <v>0</v>
      </c>
      <c r="F28" s="17" t="s">
        <v>22</v>
      </c>
      <c r="G28" s="17">
        <f>SUM(H28,I28)</f>
        <v>0</v>
      </c>
      <c r="H28" s="17">
        <v>0</v>
      </c>
      <c r="I28" s="17" t="s">
        <v>22</v>
      </c>
      <c r="J28" s="17">
        <f>SUM(K28,L28)</f>
        <v>0</v>
      </c>
      <c r="K28" s="17">
        <v>0</v>
      </c>
      <c r="L28" s="17" t="s">
        <v>22</v>
      </c>
    </row>
    <row r="29" spans="1:12" ht="39.75" hidden="1" customHeight="1" x14ac:dyDescent="0.25">
      <c r="A29" s="15">
        <v>4130</v>
      </c>
      <c r="B29" s="16" t="s">
        <v>384</v>
      </c>
      <c r="C29" s="15" t="s">
        <v>372</v>
      </c>
      <c r="D29" s="17">
        <f>SUM(D31)</f>
        <v>0</v>
      </c>
      <c r="E29" s="17">
        <f>SUM(E31)</f>
        <v>0</v>
      </c>
      <c r="F29" s="17" t="s">
        <v>22</v>
      </c>
      <c r="G29" s="17">
        <f>SUM(G31)</f>
        <v>0</v>
      </c>
      <c r="H29" s="17">
        <f>SUM(H31)</f>
        <v>0</v>
      </c>
      <c r="I29" s="17" t="s">
        <v>22</v>
      </c>
      <c r="J29" s="17">
        <f>SUM(J31)</f>
        <v>0</v>
      </c>
      <c r="K29" s="17">
        <f>SUM(K31)</f>
        <v>0</v>
      </c>
      <c r="L29" s="17" t="s">
        <v>22</v>
      </c>
    </row>
    <row r="30" spans="1:12" ht="39.75" hidden="1" customHeight="1" x14ac:dyDescent="0.25">
      <c r="A30" s="15"/>
      <c r="B30" s="16" t="s">
        <v>167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39.75" hidden="1" customHeight="1" x14ac:dyDescent="0.25">
      <c r="A31" s="15">
        <v>4131</v>
      </c>
      <c r="B31" s="16" t="s">
        <v>385</v>
      </c>
      <c r="C31" s="15" t="s">
        <v>386</v>
      </c>
      <c r="D31" s="17">
        <f>SUM(E31,F31)</f>
        <v>0</v>
      </c>
      <c r="E31" s="17">
        <v>0</v>
      </c>
      <c r="F31" s="17" t="s">
        <v>22</v>
      </c>
      <c r="G31" s="17">
        <f>SUM(H31,I31)</f>
        <v>0</v>
      </c>
      <c r="H31" s="17">
        <v>0</v>
      </c>
      <c r="I31" s="17" t="s">
        <v>22</v>
      </c>
      <c r="J31" s="17">
        <f>SUM(K31,L31)</f>
        <v>0</v>
      </c>
      <c r="K31" s="17">
        <v>0</v>
      </c>
      <c r="L31" s="17" t="s">
        <v>22</v>
      </c>
    </row>
    <row r="32" spans="1:12" ht="36.75" customHeight="1" x14ac:dyDescent="0.25">
      <c r="A32" s="15">
        <v>4200</v>
      </c>
      <c r="B32" s="16" t="s">
        <v>387</v>
      </c>
      <c r="C32" s="15" t="s">
        <v>372</v>
      </c>
      <c r="D32" s="17">
        <f>SUM(D34,D43,D48,D58,D61,D65)</f>
        <v>597280000</v>
      </c>
      <c r="E32" s="17">
        <f>SUM(E34,E43,E48,E58,E61,E65)</f>
        <v>597280000</v>
      </c>
      <c r="F32" s="17" t="s">
        <v>22</v>
      </c>
      <c r="G32" s="17">
        <f>SUM(G34,G43,G48,G58,G61,G65)</f>
        <v>849557560</v>
      </c>
      <c r="H32" s="17">
        <f>SUM(H34,H43,H48,H58,H61,H65)</f>
        <v>849557560</v>
      </c>
      <c r="I32" s="17" t="s">
        <v>22</v>
      </c>
      <c r="J32" s="17">
        <f>SUM(J34,J43,J48,J58,J61,J65)</f>
        <v>556079701.5</v>
      </c>
      <c r="K32" s="17">
        <f>SUM(K34,K43,K48,K58,K61,K65)</f>
        <v>556079701.5</v>
      </c>
      <c r="L32" s="17" t="s">
        <v>22</v>
      </c>
    </row>
    <row r="33" spans="1:12" ht="39.75" hidden="1" customHeight="1" x14ac:dyDescent="0.25">
      <c r="A33" s="15"/>
      <c r="B33" s="16" t="s">
        <v>370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33.75" customHeight="1" x14ac:dyDescent="0.25">
      <c r="A34" s="15">
        <v>4210</v>
      </c>
      <c r="B34" s="16" t="s">
        <v>388</v>
      </c>
      <c r="C34" s="15" t="s">
        <v>372</v>
      </c>
      <c r="D34" s="17">
        <f>SUM(D36:D42)</f>
        <v>438960000</v>
      </c>
      <c r="E34" s="17">
        <f>SUM(E36:E42)</f>
        <v>438960000</v>
      </c>
      <c r="F34" s="17" t="s">
        <v>22</v>
      </c>
      <c r="G34" s="17">
        <f>SUM(G36:G42)</f>
        <v>601125610</v>
      </c>
      <c r="H34" s="17">
        <f>SUM(H36:H42)</f>
        <v>601125610</v>
      </c>
      <c r="I34" s="17" t="s">
        <v>22</v>
      </c>
      <c r="J34" s="17">
        <f>SUM(J36:J42)</f>
        <v>396335405.19999999</v>
      </c>
      <c r="K34" s="17">
        <f>SUM(K36:K42)</f>
        <v>396335405.19999999</v>
      </c>
      <c r="L34" s="17" t="s">
        <v>22</v>
      </c>
    </row>
    <row r="35" spans="1:12" ht="39.75" hidden="1" customHeight="1" x14ac:dyDescent="0.25">
      <c r="A35" s="15"/>
      <c r="B35" s="16" t="s">
        <v>167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39.75" hidden="1" customHeight="1" x14ac:dyDescent="0.25">
      <c r="A36" s="15">
        <v>4211</v>
      </c>
      <c r="B36" s="16" t="s">
        <v>389</v>
      </c>
      <c r="C36" s="15" t="s">
        <v>390</v>
      </c>
      <c r="D36" s="17">
        <f t="shared" ref="D36:D42" si="2">SUM(E36,F36)</f>
        <v>0</v>
      </c>
      <c r="E36" s="17">
        <v>0</v>
      </c>
      <c r="F36" s="17" t="s">
        <v>22</v>
      </c>
      <c r="G36" s="17">
        <f t="shared" ref="G36:G42" si="3">SUM(H36,I36)</f>
        <v>0</v>
      </c>
      <c r="H36" s="17">
        <v>0</v>
      </c>
      <c r="I36" s="17" t="s">
        <v>22</v>
      </c>
      <c r="J36" s="17">
        <f t="shared" ref="J36:J42" si="4">SUM(K36,L36)</f>
        <v>0</v>
      </c>
      <c r="K36" s="17">
        <v>0</v>
      </c>
      <c r="L36" s="17" t="s">
        <v>22</v>
      </c>
    </row>
    <row r="37" spans="1:12" ht="39.950000000000003" customHeight="1" x14ac:dyDescent="0.25">
      <c r="A37" s="15">
        <v>4212</v>
      </c>
      <c r="B37" s="16" t="s">
        <v>391</v>
      </c>
      <c r="C37" s="15" t="s">
        <v>392</v>
      </c>
      <c r="D37" s="17">
        <f t="shared" si="2"/>
        <v>423000000</v>
      </c>
      <c r="E37" s="17">
        <v>423000000</v>
      </c>
      <c r="F37" s="17" t="s">
        <v>22</v>
      </c>
      <c r="G37" s="17">
        <f t="shared" si="3"/>
        <v>582209810</v>
      </c>
      <c r="H37" s="17">
        <v>582209810</v>
      </c>
      <c r="I37" s="17" t="s">
        <v>22</v>
      </c>
      <c r="J37" s="17">
        <f t="shared" si="4"/>
        <v>385116365</v>
      </c>
      <c r="K37" s="17">
        <v>385116365</v>
      </c>
      <c r="L37" s="17" t="s">
        <v>22</v>
      </c>
    </row>
    <row r="38" spans="1:12" ht="39.950000000000003" customHeight="1" x14ac:dyDescent="0.25">
      <c r="A38" s="15">
        <v>4213</v>
      </c>
      <c r="B38" s="16" t="s">
        <v>393</v>
      </c>
      <c r="C38" s="15" t="s">
        <v>394</v>
      </c>
      <c r="D38" s="17">
        <f t="shared" si="2"/>
        <v>4000000</v>
      </c>
      <c r="E38" s="17">
        <v>4000000</v>
      </c>
      <c r="F38" s="17" t="s">
        <v>22</v>
      </c>
      <c r="G38" s="17">
        <f t="shared" si="3"/>
        <v>4278700</v>
      </c>
      <c r="H38" s="17">
        <v>4278700</v>
      </c>
      <c r="I38" s="17" t="s">
        <v>22</v>
      </c>
      <c r="J38" s="17">
        <f t="shared" si="4"/>
        <v>2965397.2</v>
      </c>
      <c r="K38" s="17">
        <v>2965397.2</v>
      </c>
      <c r="L38" s="17" t="s">
        <v>22</v>
      </c>
    </row>
    <row r="39" spans="1:12" ht="39.950000000000003" customHeight="1" x14ac:dyDescent="0.25">
      <c r="A39" s="15">
        <v>4214</v>
      </c>
      <c r="B39" s="16" t="s">
        <v>395</v>
      </c>
      <c r="C39" s="15" t="s">
        <v>396</v>
      </c>
      <c r="D39" s="17">
        <f t="shared" si="2"/>
        <v>9000000</v>
      </c>
      <c r="E39" s="17">
        <v>9000000</v>
      </c>
      <c r="F39" s="17" t="s">
        <v>22</v>
      </c>
      <c r="G39" s="17">
        <f t="shared" si="3"/>
        <v>9657100</v>
      </c>
      <c r="H39" s="17">
        <v>9657100</v>
      </c>
      <c r="I39" s="17" t="s">
        <v>22</v>
      </c>
      <c r="J39" s="17">
        <f t="shared" si="4"/>
        <v>5312143</v>
      </c>
      <c r="K39" s="17">
        <v>5312143</v>
      </c>
      <c r="L39" s="17" t="s">
        <v>22</v>
      </c>
    </row>
    <row r="40" spans="1:12" ht="39.950000000000003" customHeight="1" x14ac:dyDescent="0.25">
      <c r="A40" s="15">
        <v>4215</v>
      </c>
      <c r="B40" s="16" t="s">
        <v>397</v>
      </c>
      <c r="C40" s="15" t="s">
        <v>398</v>
      </c>
      <c r="D40" s="17">
        <f t="shared" si="2"/>
        <v>990000</v>
      </c>
      <c r="E40" s="17">
        <v>990000</v>
      </c>
      <c r="F40" s="17" t="s">
        <v>22</v>
      </c>
      <c r="G40" s="17">
        <f t="shared" si="3"/>
        <v>1990000</v>
      </c>
      <c r="H40" s="17">
        <v>1990000</v>
      </c>
      <c r="I40" s="17" t="s">
        <v>22</v>
      </c>
      <c r="J40" s="17">
        <f t="shared" si="4"/>
        <v>981500</v>
      </c>
      <c r="K40" s="17">
        <v>981500</v>
      </c>
      <c r="L40" s="17" t="s">
        <v>22</v>
      </c>
    </row>
    <row r="41" spans="1:12" ht="36.75" customHeight="1" x14ac:dyDescent="0.25">
      <c r="A41" s="15">
        <v>4216</v>
      </c>
      <c r="B41" s="16" t="s">
        <v>399</v>
      </c>
      <c r="C41" s="15" t="s">
        <v>400</v>
      </c>
      <c r="D41" s="17">
        <f t="shared" si="2"/>
        <v>1970000</v>
      </c>
      <c r="E41" s="17">
        <v>1970000</v>
      </c>
      <c r="F41" s="17" t="s">
        <v>22</v>
      </c>
      <c r="G41" s="17">
        <f t="shared" si="3"/>
        <v>2990000</v>
      </c>
      <c r="H41" s="17">
        <v>2990000</v>
      </c>
      <c r="I41" s="17" t="s">
        <v>22</v>
      </c>
      <c r="J41" s="17">
        <f t="shared" si="4"/>
        <v>1960000</v>
      </c>
      <c r="K41" s="17">
        <v>1960000</v>
      </c>
      <c r="L41" s="17" t="s">
        <v>22</v>
      </c>
    </row>
    <row r="42" spans="1:12" ht="39.75" hidden="1" customHeight="1" x14ac:dyDescent="0.25">
      <c r="A42" s="15">
        <v>4217</v>
      </c>
      <c r="B42" s="16" t="s">
        <v>401</v>
      </c>
      <c r="C42" s="15" t="s">
        <v>402</v>
      </c>
      <c r="D42" s="17">
        <f t="shared" si="2"/>
        <v>0</v>
      </c>
      <c r="E42" s="17">
        <v>0</v>
      </c>
      <c r="F42" s="17" t="s">
        <v>22</v>
      </c>
      <c r="G42" s="17">
        <f t="shared" si="3"/>
        <v>0</v>
      </c>
      <c r="H42" s="17">
        <v>0</v>
      </c>
      <c r="I42" s="17" t="s">
        <v>22</v>
      </c>
      <c r="J42" s="17">
        <f t="shared" si="4"/>
        <v>0</v>
      </c>
      <c r="K42" s="17">
        <v>0</v>
      </c>
      <c r="L42" s="17" t="s">
        <v>22</v>
      </c>
    </row>
    <row r="43" spans="1:12" ht="39.950000000000003" customHeight="1" x14ac:dyDescent="0.25">
      <c r="A43" s="15">
        <v>4220</v>
      </c>
      <c r="B43" s="16" t="s">
        <v>403</v>
      </c>
      <c r="C43" s="15" t="s">
        <v>372</v>
      </c>
      <c r="D43" s="17">
        <f>SUM(D45:D47)</f>
        <v>11500000</v>
      </c>
      <c r="E43" s="17">
        <f>SUM(E45:E47)</f>
        <v>11500000</v>
      </c>
      <c r="F43" s="17" t="s">
        <v>22</v>
      </c>
      <c r="G43" s="17">
        <f>SUM(G45:G47)</f>
        <v>11500000</v>
      </c>
      <c r="H43" s="17">
        <f>SUM(H45:H47)</f>
        <v>11500000</v>
      </c>
      <c r="I43" s="17" t="s">
        <v>22</v>
      </c>
      <c r="J43" s="17">
        <f>SUM(J45:J47)</f>
        <v>339800</v>
      </c>
      <c r="K43" s="17">
        <f>SUM(K45:K47)</f>
        <v>339800</v>
      </c>
      <c r="L43" s="17" t="s">
        <v>22</v>
      </c>
    </row>
    <row r="44" spans="1:12" ht="1.5" customHeight="1" x14ac:dyDescent="0.25">
      <c r="A44" s="15"/>
      <c r="B44" s="16" t="s">
        <v>167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ht="39.950000000000003" customHeight="1" x14ac:dyDescent="0.25">
      <c r="A45" s="15">
        <v>4221</v>
      </c>
      <c r="B45" s="16" t="s">
        <v>404</v>
      </c>
      <c r="C45" s="15" t="s">
        <v>405</v>
      </c>
      <c r="D45" s="17">
        <f>SUM(E45,F45)</f>
        <v>1500000</v>
      </c>
      <c r="E45" s="17">
        <v>1500000</v>
      </c>
      <c r="F45" s="17" t="s">
        <v>22</v>
      </c>
      <c r="G45" s="17">
        <f>SUM(H45,I45)</f>
        <v>1500000</v>
      </c>
      <c r="H45" s="17">
        <v>1500000</v>
      </c>
      <c r="I45" s="17" t="s">
        <v>22</v>
      </c>
      <c r="J45" s="17">
        <f>SUM(K45,L45)</f>
        <v>339800</v>
      </c>
      <c r="K45" s="17">
        <v>339800</v>
      </c>
      <c r="L45" s="17" t="s">
        <v>22</v>
      </c>
    </row>
    <row r="46" spans="1:12" ht="31.5" customHeight="1" x14ac:dyDescent="0.25">
      <c r="A46" s="15">
        <v>4222</v>
      </c>
      <c r="B46" s="16" t="s">
        <v>406</v>
      </c>
      <c r="C46" s="15" t="s">
        <v>407</v>
      </c>
      <c r="D46" s="17">
        <f>SUM(E46,F46)</f>
        <v>10000000</v>
      </c>
      <c r="E46" s="17">
        <v>10000000</v>
      </c>
      <c r="F46" s="17" t="s">
        <v>22</v>
      </c>
      <c r="G46" s="17">
        <f>SUM(H46,I46)</f>
        <v>10000000</v>
      </c>
      <c r="H46" s="17">
        <v>10000000</v>
      </c>
      <c r="I46" s="17" t="s">
        <v>22</v>
      </c>
      <c r="J46" s="17">
        <f>SUM(K46,L46)</f>
        <v>0</v>
      </c>
      <c r="K46" s="17">
        <v>0</v>
      </c>
      <c r="L46" s="17" t="s">
        <v>22</v>
      </c>
    </row>
    <row r="47" spans="1:12" ht="39.75" hidden="1" customHeight="1" x14ac:dyDescent="0.25">
      <c r="A47" s="15">
        <v>4223</v>
      </c>
      <c r="B47" s="16" t="s">
        <v>408</v>
      </c>
      <c r="C47" s="15" t="s">
        <v>409</v>
      </c>
      <c r="D47" s="17">
        <f>SUM(E47,F47)</f>
        <v>0</v>
      </c>
      <c r="E47" s="17">
        <v>0</v>
      </c>
      <c r="F47" s="17" t="s">
        <v>22</v>
      </c>
      <c r="G47" s="17">
        <f>SUM(H47,I47)</f>
        <v>0</v>
      </c>
      <c r="H47" s="17">
        <v>0</v>
      </c>
      <c r="I47" s="17" t="s">
        <v>22</v>
      </c>
      <c r="J47" s="17">
        <f>SUM(K47,L47)</f>
        <v>0</v>
      </c>
      <c r="K47" s="17">
        <v>0</v>
      </c>
      <c r="L47" s="17" t="s">
        <v>22</v>
      </c>
    </row>
    <row r="48" spans="1:12" ht="39" customHeight="1" x14ac:dyDescent="0.25">
      <c r="A48" s="15">
        <v>4230</v>
      </c>
      <c r="B48" s="16" t="s">
        <v>410</v>
      </c>
      <c r="C48" s="15" t="s">
        <v>22</v>
      </c>
      <c r="D48" s="17">
        <f>SUM(D50:D57)</f>
        <v>17800000</v>
      </c>
      <c r="E48" s="17">
        <f>SUM(E50:E57)</f>
        <v>17800000</v>
      </c>
      <c r="F48" s="17" t="s">
        <v>22</v>
      </c>
      <c r="G48" s="17">
        <f>SUM(G50:G57)</f>
        <v>19084300</v>
      </c>
      <c r="H48" s="17">
        <f>SUM(H50:H57)</f>
        <v>19084300</v>
      </c>
      <c r="I48" s="17" t="s">
        <v>22</v>
      </c>
      <c r="J48" s="17">
        <f>SUM(J50:J57)</f>
        <v>10608700</v>
      </c>
      <c r="K48" s="17">
        <f>SUM(K50:K57)</f>
        <v>10608700</v>
      </c>
      <c r="L48" s="17" t="s">
        <v>22</v>
      </c>
    </row>
    <row r="49" spans="1:12" ht="39.75" hidden="1" customHeight="1" x14ac:dyDescent="0.25">
      <c r="A49" s="15"/>
      <c r="B49" s="16" t="s">
        <v>167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ht="39.75" hidden="1" customHeight="1" x14ac:dyDescent="0.25">
      <c r="A50" s="15">
        <v>4231</v>
      </c>
      <c r="B50" s="16" t="s">
        <v>411</v>
      </c>
      <c r="C50" s="15" t="s">
        <v>412</v>
      </c>
      <c r="D50" s="17">
        <f t="shared" ref="D50:D57" si="5">SUM(E50,F50)</f>
        <v>0</v>
      </c>
      <c r="E50" s="17">
        <v>0</v>
      </c>
      <c r="F50" s="17" t="s">
        <v>22</v>
      </c>
      <c r="G50" s="17">
        <f t="shared" ref="G50:G57" si="6">SUM(H50,I50)</f>
        <v>0</v>
      </c>
      <c r="H50" s="17">
        <v>0</v>
      </c>
      <c r="I50" s="17" t="s">
        <v>22</v>
      </c>
      <c r="J50" s="17">
        <f t="shared" ref="J50:J57" si="7">SUM(K50,L50)</f>
        <v>0</v>
      </c>
      <c r="K50" s="17">
        <v>0</v>
      </c>
      <c r="L50" s="17" t="s">
        <v>22</v>
      </c>
    </row>
    <row r="51" spans="1:12" ht="39.950000000000003" customHeight="1" x14ac:dyDescent="0.25">
      <c r="A51" s="15">
        <v>4232</v>
      </c>
      <c r="B51" s="16" t="s">
        <v>413</v>
      </c>
      <c r="C51" s="15" t="s">
        <v>414</v>
      </c>
      <c r="D51" s="17">
        <f t="shared" si="5"/>
        <v>6300000</v>
      </c>
      <c r="E51" s="17">
        <v>6300000</v>
      </c>
      <c r="F51" s="17" t="s">
        <v>22</v>
      </c>
      <c r="G51" s="17">
        <f t="shared" si="6"/>
        <v>6300000</v>
      </c>
      <c r="H51" s="17">
        <v>6300000</v>
      </c>
      <c r="I51" s="17" t="s">
        <v>22</v>
      </c>
      <c r="J51" s="17">
        <f t="shared" si="7"/>
        <v>4154000</v>
      </c>
      <c r="K51" s="17">
        <v>4154000</v>
      </c>
      <c r="L51" s="17" t="s">
        <v>22</v>
      </c>
    </row>
    <row r="52" spans="1:12" ht="39.950000000000003" customHeight="1" x14ac:dyDescent="0.25">
      <c r="A52" s="15">
        <v>4233</v>
      </c>
      <c r="B52" s="16" t="s">
        <v>415</v>
      </c>
      <c r="C52" s="15" t="s">
        <v>416</v>
      </c>
      <c r="D52" s="17">
        <f t="shared" si="5"/>
        <v>500000</v>
      </c>
      <c r="E52" s="17">
        <v>500000</v>
      </c>
      <c r="F52" s="17" t="s">
        <v>22</v>
      </c>
      <c r="G52" s="17">
        <f t="shared" si="6"/>
        <v>500000</v>
      </c>
      <c r="H52" s="17">
        <v>500000</v>
      </c>
      <c r="I52" s="17" t="s">
        <v>22</v>
      </c>
      <c r="J52" s="17">
        <f t="shared" si="7"/>
        <v>0</v>
      </c>
      <c r="K52" s="17">
        <v>0</v>
      </c>
      <c r="L52" s="17" t="s">
        <v>22</v>
      </c>
    </row>
    <row r="53" spans="1:12" ht="35.25" customHeight="1" x14ac:dyDescent="0.25">
      <c r="A53" s="15">
        <v>4234</v>
      </c>
      <c r="B53" s="16" t="s">
        <v>417</v>
      </c>
      <c r="C53" s="15" t="s">
        <v>418</v>
      </c>
      <c r="D53" s="17">
        <f t="shared" si="5"/>
        <v>1500000</v>
      </c>
      <c r="E53" s="17">
        <v>1500000</v>
      </c>
      <c r="F53" s="17" t="s">
        <v>22</v>
      </c>
      <c r="G53" s="17">
        <f t="shared" si="6"/>
        <v>1700000</v>
      </c>
      <c r="H53" s="17">
        <v>1700000</v>
      </c>
      <c r="I53" s="17" t="s">
        <v>22</v>
      </c>
      <c r="J53" s="17">
        <f t="shared" si="7"/>
        <v>972900</v>
      </c>
      <c r="K53" s="17">
        <v>972900</v>
      </c>
      <c r="L53" s="17" t="s">
        <v>22</v>
      </c>
    </row>
    <row r="54" spans="1:12" ht="39.75" hidden="1" customHeight="1" x14ac:dyDescent="0.25">
      <c r="A54" s="15">
        <v>4235</v>
      </c>
      <c r="B54" s="16" t="s">
        <v>419</v>
      </c>
      <c r="C54" s="15" t="s">
        <v>420</v>
      </c>
      <c r="D54" s="17">
        <f t="shared" si="5"/>
        <v>0</v>
      </c>
      <c r="E54" s="17">
        <v>0</v>
      </c>
      <c r="F54" s="17" t="s">
        <v>22</v>
      </c>
      <c r="G54" s="17">
        <f t="shared" si="6"/>
        <v>0</v>
      </c>
      <c r="H54" s="17">
        <v>0</v>
      </c>
      <c r="I54" s="17" t="s">
        <v>22</v>
      </c>
      <c r="J54" s="17">
        <f t="shared" si="7"/>
        <v>0</v>
      </c>
      <c r="K54" s="17">
        <v>0</v>
      </c>
      <c r="L54" s="17" t="s">
        <v>22</v>
      </c>
    </row>
    <row r="55" spans="1:12" ht="39.75" hidden="1" customHeight="1" x14ac:dyDescent="0.25">
      <c r="A55" s="15">
        <v>4236</v>
      </c>
      <c r="B55" s="16" t="s">
        <v>421</v>
      </c>
      <c r="C55" s="15" t="s">
        <v>422</v>
      </c>
      <c r="D55" s="17">
        <f t="shared" si="5"/>
        <v>0</v>
      </c>
      <c r="E55" s="17">
        <v>0</v>
      </c>
      <c r="F55" s="17" t="s">
        <v>22</v>
      </c>
      <c r="G55" s="17">
        <f t="shared" si="6"/>
        <v>0</v>
      </c>
      <c r="H55" s="17">
        <v>0</v>
      </c>
      <c r="I55" s="17" t="s">
        <v>22</v>
      </c>
      <c r="J55" s="17">
        <f t="shared" si="7"/>
        <v>0</v>
      </c>
      <c r="K55" s="17">
        <v>0</v>
      </c>
      <c r="L55" s="17" t="s">
        <v>22</v>
      </c>
    </row>
    <row r="56" spans="1:12" ht="39.75" hidden="1" customHeight="1" x14ac:dyDescent="0.25">
      <c r="A56" s="15">
        <v>4237</v>
      </c>
      <c r="B56" s="16" t="s">
        <v>423</v>
      </c>
      <c r="C56" s="15" t="s">
        <v>424</v>
      </c>
      <c r="D56" s="17">
        <f t="shared" si="5"/>
        <v>0</v>
      </c>
      <c r="E56" s="17">
        <v>0</v>
      </c>
      <c r="F56" s="17" t="s">
        <v>22</v>
      </c>
      <c r="G56" s="17">
        <f t="shared" si="6"/>
        <v>0</v>
      </c>
      <c r="H56" s="17">
        <v>0</v>
      </c>
      <c r="I56" s="17" t="s">
        <v>22</v>
      </c>
      <c r="J56" s="17">
        <f t="shared" si="7"/>
        <v>0</v>
      </c>
      <c r="K56" s="17">
        <v>0</v>
      </c>
      <c r="L56" s="17" t="s">
        <v>22</v>
      </c>
    </row>
    <row r="57" spans="1:12" ht="39.950000000000003" customHeight="1" x14ac:dyDescent="0.25">
      <c r="A57" s="15">
        <v>4238</v>
      </c>
      <c r="B57" s="16" t="s">
        <v>425</v>
      </c>
      <c r="C57" s="15" t="s">
        <v>426</v>
      </c>
      <c r="D57" s="17">
        <f t="shared" si="5"/>
        <v>9500000</v>
      </c>
      <c r="E57" s="17">
        <v>9500000</v>
      </c>
      <c r="F57" s="17" t="s">
        <v>22</v>
      </c>
      <c r="G57" s="17">
        <f t="shared" si="6"/>
        <v>10584300</v>
      </c>
      <c r="H57" s="17">
        <v>10584300</v>
      </c>
      <c r="I57" s="17" t="s">
        <v>22</v>
      </c>
      <c r="J57" s="17">
        <f t="shared" si="7"/>
        <v>5481800</v>
      </c>
      <c r="K57" s="17">
        <v>5481800</v>
      </c>
      <c r="L57" s="17" t="s">
        <v>22</v>
      </c>
    </row>
    <row r="58" spans="1:12" ht="39.950000000000003" customHeight="1" x14ac:dyDescent="0.25">
      <c r="A58" s="15">
        <v>4240</v>
      </c>
      <c r="B58" s="16" t="s">
        <v>427</v>
      </c>
      <c r="C58" s="15" t="s">
        <v>372</v>
      </c>
      <c r="D58" s="17">
        <f>SUM(D60)</f>
        <v>37000000</v>
      </c>
      <c r="E58" s="17">
        <f>SUM(E60)</f>
        <v>37000000</v>
      </c>
      <c r="F58" s="17" t="s">
        <v>22</v>
      </c>
      <c r="G58" s="17">
        <f>SUM(G60)</f>
        <v>42614000</v>
      </c>
      <c r="H58" s="17">
        <f>SUM(H60)</f>
        <v>42614000</v>
      </c>
      <c r="I58" s="17" t="s">
        <v>22</v>
      </c>
      <c r="J58" s="17">
        <f>SUM(J60)</f>
        <v>23953953</v>
      </c>
      <c r="K58" s="17">
        <f>SUM(K60)</f>
        <v>23953953</v>
      </c>
      <c r="L58" s="17" t="s">
        <v>22</v>
      </c>
    </row>
    <row r="59" spans="1:12" ht="1.5" customHeight="1" x14ac:dyDescent="0.25">
      <c r="A59" s="15"/>
      <c r="B59" s="16" t="s">
        <v>167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ht="39.950000000000003" customHeight="1" x14ac:dyDescent="0.25">
      <c r="A60" s="15">
        <v>4241</v>
      </c>
      <c r="B60" s="16" t="s">
        <v>428</v>
      </c>
      <c r="C60" s="15" t="s">
        <v>429</v>
      </c>
      <c r="D60" s="17">
        <f>SUM(E60,F60)</f>
        <v>37000000</v>
      </c>
      <c r="E60" s="17">
        <v>37000000</v>
      </c>
      <c r="F60" s="17" t="s">
        <v>22</v>
      </c>
      <c r="G60" s="17">
        <f>SUM(H60,I60)</f>
        <v>42614000</v>
      </c>
      <c r="H60" s="17">
        <v>42614000</v>
      </c>
      <c r="I60" s="17" t="s">
        <v>22</v>
      </c>
      <c r="J60" s="17">
        <f>SUM(K60,L60)</f>
        <v>23953953</v>
      </c>
      <c r="K60" s="17">
        <v>23953953</v>
      </c>
      <c r="L60" s="17" t="s">
        <v>22</v>
      </c>
    </row>
    <row r="61" spans="1:12" ht="33" customHeight="1" x14ac:dyDescent="0.25">
      <c r="A61" s="15">
        <v>4250</v>
      </c>
      <c r="B61" s="16" t="s">
        <v>430</v>
      </c>
      <c r="C61" s="15" t="s">
        <v>372</v>
      </c>
      <c r="D61" s="17">
        <f>SUM(D63:D64)</f>
        <v>23940000</v>
      </c>
      <c r="E61" s="17">
        <f>SUM(E63:E64)</f>
        <v>23940000</v>
      </c>
      <c r="F61" s="17" t="s">
        <v>22</v>
      </c>
      <c r="G61" s="17">
        <f>SUM(G63:G64)</f>
        <v>96940000</v>
      </c>
      <c r="H61" s="17">
        <f>SUM(H63:H64)</f>
        <v>96940000</v>
      </c>
      <c r="I61" s="17" t="s">
        <v>22</v>
      </c>
      <c r="J61" s="17">
        <f>SUM(J63:J64)</f>
        <v>66050490</v>
      </c>
      <c r="K61" s="17">
        <f>SUM(K63:K64)</f>
        <v>66050490</v>
      </c>
      <c r="L61" s="17" t="s">
        <v>22</v>
      </c>
    </row>
    <row r="62" spans="1:12" ht="39.75" hidden="1" customHeight="1" x14ac:dyDescent="0.25">
      <c r="A62" s="15"/>
      <c r="B62" s="16" t="s">
        <v>167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ht="39.950000000000003" customHeight="1" x14ac:dyDescent="0.25">
      <c r="A63" s="15">
        <v>4251</v>
      </c>
      <c r="B63" s="16" t="s">
        <v>431</v>
      </c>
      <c r="C63" s="15" t="s">
        <v>432</v>
      </c>
      <c r="D63" s="17">
        <f>SUM(E63,F63)</f>
        <v>11940000</v>
      </c>
      <c r="E63" s="17">
        <v>11940000</v>
      </c>
      <c r="F63" s="17" t="s">
        <v>22</v>
      </c>
      <c r="G63" s="17">
        <f>SUM(H63,I63)</f>
        <v>31940000</v>
      </c>
      <c r="H63" s="17">
        <v>31940000</v>
      </c>
      <c r="I63" s="17" t="s">
        <v>22</v>
      </c>
      <c r="J63" s="17">
        <f>SUM(K63,L63)</f>
        <v>26945000</v>
      </c>
      <c r="K63" s="17">
        <v>26945000</v>
      </c>
      <c r="L63" s="17" t="s">
        <v>22</v>
      </c>
    </row>
    <row r="64" spans="1:12" ht="39.950000000000003" customHeight="1" x14ac:dyDescent="0.25">
      <c r="A64" s="15">
        <v>4252</v>
      </c>
      <c r="B64" s="16" t="s">
        <v>433</v>
      </c>
      <c r="C64" s="15" t="s">
        <v>434</v>
      </c>
      <c r="D64" s="17">
        <f>SUM(E64,F64)</f>
        <v>12000000</v>
      </c>
      <c r="E64" s="17">
        <v>12000000</v>
      </c>
      <c r="F64" s="17" t="s">
        <v>22</v>
      </c>
      <c r="G64" s="17">
        <f>SUM(H64,I64)</f>
        <v>65000000</v>
      </c>
      <c r="H64" s="17">
        <v>65000000</v>
      </c>
      <c r="I64" s="17" t="s">
        <v>22</v>
      </c>
      <c r="J64" s="17">
        <f>SUM(K64,L64)</f>
        <v>39105490</v>
      </c>
      <c r="K64" s="17">
        <v>39105490</v>
      </c>
      <c r="L64" s="17" t="s">
        <v>22</v>
      </c>
    </row>
    <row r="65" spans="1:12" ht="36" customHeight="1" x14ac:dyDescent="0.25">
      <c r="A65" s="15">
        <v>4260</v>
      </c>
      <c r="B65" s="16" t="s">
        <v>435</v>
      </c>
      <c r="C65" s="15" t="s">
        <v>372</v>
      </c>
      <c r="D65" s="17">
        <f>SUM(D67:D74)</f>
        <v>68080000</v>
      </c>
      <c r="E65" s="17">
        <f>SUM(E67:E74)</f>
        <v>68080000</v>
      </c>
      <c r="F65" s="17" t="s">
        <v>22</v>
      </c>
      <c r="G65" s="17">
        <f>SUM(G67:G74)</f>
        <v>78293650</v>
      </c>
      <c r="H65" s="17">
        <f>SUM(H67:H74)</f>
        <v>78293650</v>
      </c>
      <c r="I65" s="17" t="s">
        <v>22</v>
      </c>
      <c r="J65" s="17">
        <f>SUM(J67:J74)</f>
        <v>58791353.300000004</v>
      </c>
      <c r="K65" s="17">
        <f>SUM(K67:K74)</f>
        <v>58791353.300000004</v>
      </c>
      <c r="L65" s="17" t="s">
        <v>22</v>
      </c>
    </row>
    <row r="66" spans="1:12" ht="39.75" hidden="1" customHeight="1" x14ac:dyDescent="0.25">
      <c r="A66" s="15"/>
      <c r="B66" s="16" t="s">
        <v>167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 ht="39.950000000000003" customHeight="1" x14ac:dyDescent="0.25">
      <c r="A67" s="15">
        <v>4261</v>
      </c>
      <c r="B67" s="16" t="s">
        <v>436</v>
      </c>
      <c r="C67" s="15" t="s">
        <v>437</v>
      </c>
      <c r="D67" s="17">
        <f t="shared" ref="D67:D74" si="8">SUM(E67,F67)</f>
        <v>7000000</v>
      </c>
      <c r="E67" s="17">
        <v>7000000</v>
      </c>
      <c r="F67" s="17" t="s">
        <v>22</v>
      </c>
      <c r="G67" s="17">
        <f t="shared" ref="G67:G74" si="9">SUM(H67,I67)</f>
        <v>7010120</v>
      </c>
      <c r="H67" s="17">
        <v>7010120</v>
      </c>
      <c r="I67" s="17" t="s">
        <v>22</v>
      </c>
      <c r="J67" s="17">
        <f t="shared" ref="J67:J74" si="10">SUM(K67,L67)</f>
        <v>2233771.2000000002</v>
      </c>
      <c r="K67" s="17">
        <v>2233771.2000000002</v>
      </c>
      <c r="L67" s="17" t="s">
        <v>22</v>
      </c>
    </row>
    <row r="68" spans="1:12" ht="39.75" hidden="1" customHeight="1" x14ac:dyDescent="0.25">
      <c r="A68" s="15">
        <v>4262</v>
      </c>
      <c r="B68" s="16" t="s">
        <v>438</v>
      </c>
      <c r="C68" s="15" t="s">
        <v>439</v>
      </c>
      <c r="D68" s="17">
        <f t="shared" si="8"/>
        <v>0</v>
      </c>
      <c r="E68" s="17">
        <v>0</v>
      </c>
      <c r="F68" s="17" t="s">
        <v>22</v>
      </c>
      <c r="G68" s="17">
        <f t="shared" si="9"/>
        <v>0</v>
      </c>
      <c r="H68" s="17">
        <v>0</v>
      </c>
      <c r="I68" s="17" t="s">
        <v>22</v>
      </c>
      <c r="J68" s="17">
        <f t="shared" si="10"/>
        <v>0</v>
      </c>
      <c r="K68" s="17">
        <v>0</v>
      </c>
      <c r="L68" s="17" t="s">
        <v>22</v>
      </c>
    </row>
    <row r="69" spans="1:12" ht="39.75" hidden="1" customHeight="1" x14ac:dyDescent="0.25">
      <c r="A69" s="15">
        <v>4263</v>
      </c>
      <c r="B69" s="16" t="s">
        <v>440</v>
      </c>
      <c r="C69" s="15" t="s">
        <v>441</v>
      </c>
      <c r="D69" s="17">
        <f t="shared" si="8"/>
        <v>0</v>
      </c>
      <c r="E69" s="17">
        <v>0</v>
      </c>
      <c r="F69" s="17" t="s">
        <v>22</v>
      </c>
      <c r="G69" s="17">
        <f t="shared" si="9"/>
        <v>0</v>
      </c>
      <c r="H69" s="17">
        <v>0</v>
      </c>
      <c r="I69" s="17" t="s">
        <v>22</v>
      </c>
      <c r="J69" s="17">
        <f t="shared" si="10"/>
        <v>0</v>
      </c>
      <c r="K69" s="17">
        <v>0</v>
      </c>
      <c r="L69" s="17" t="s">
        <v>22</v>
      </c>
    </row>
    <row r="70" spans="1:12" ht="39.950000000000003" customHeight="1" x14ac:dyDescent="0.25">
      <c r="A70" s="15">
        <v>4264</v>
      </c>
      <c r="B70" s="16" t="s">
        <v>442</v>
      </c>
      <c r="C70" s="15" t="s">
        <v>443</v>
      </c>
      <c r="D70" s="17">
        <f t="shared" si="8"/>
        <v>43000000</v>
      </c>
      <c r="E70" s="17">
        <v>43000000</v>
      </c>
      <c r="F70" s="17" t="s">
        <v>22</v>
      </c>
      <c r="G70" s="17">
        <f t="shared" si="9"/>
        <v>53015000</v>
      </c>
      <c r="H70" s="17">
        <v>53015000</v>
      </c>
      <c r="I70" s="17" t="s">
        <v>22</v>
      </c>
      <c r="J70" s="17">
        <f t="shared" si="10"/>
        <v>48665400</v>
      </c>
      <c r="K70" s="17">
        <v>48665400</v>
      </c>
      <c r="L70" s="17" t="s">
        <v>22</v>
      </c>
    </row>
    <row r="71" spans="1:12" ht="0.75" customHeight="1" x14ac:dyDescent="0.25">
      <c r="A71" s="15">
        <v>4265</v>
      </c>
      <c r="B71" s="16" t="s">
        <v>444</v>
      </c>
      <c r="C71" s="15" t="s">
        <v>445</v>
      </c>
      <c r="D71" s="17">
        <f t="shared" si="8"/>
        <v>0</v>
      </c>
      <c r="E71" s="17">
        <v>0</v>
      </c>
      <c r="F71" s="17" t="s">
        <v>22</v>
      </c>
      <c r="G71" s="17">
        <f t="shared" si="9"/>
        <v>0</v>
      </c>
      <c r="H71" s="17">
        <v>0</v>
      </c>
      <c r="I71" s="17" t="s">
        <v>22</v>
      </c>
      <c r="J71" s="17">
        <f t="shared" si="10"/>
        <v>0</v>
      </c>
      <c r="K71" s="17">
        <v>0</v>
      </c>
      <c r="L71" s="17" t="s">
        <v>22</v>
      </c>
    </row>
    <row r="72" spans="1:12" ht="39.75" hidden="1" customHeight="1" x14ac:dyDescent="0.25">
      <c r="A72" s="15">
        <v>4266</v>
      </c>
      <c r="B72" s="16" t="s">
        <v>446</v>
      </c>
      <c r="C72" s="15" t="s">
        <v>447</v>
      </c>
      <c r="D72" s="17">
        <f t="shared" si="8"/>
        <v>0</v>
      </c>
      <c r="E72" s="17">
        <v>0</v>
      </c>
      <c r="F72" s="17" t="s">
        <v>22</v>
      </c>
      <c r="G72" s="17">
        <f t="shared" si="9"/>
        <v>0</v>
      </c>
      <c r="H72" s="17">
        <v>0</v>
      </c>
      <c r="I72" s="17" t="s">
        <v>22</v>
      </c>
      <c r="J72" s="17">
        <f t="shared" si="10"/>
        <v>0</v>
      </c>
      <c r="K72" s="17">
        <v>0</v>
      </c>
      <c r="L72" s="17" t="s">
        <v>22</v>
      </c>
    </row>
    <row r="73" spans="1:12" ht="39.950000000000003" customHeight="1" x14ac:dyDescent="0.25">
      <c r="A73" s="15">
        <v>4267</v>
      </c>
      <c r="B73" s="16" t="s">
        <v>448</v>
      </c>
      <c r="C73" s="15" t="s">
        <v>449</v>
      </c>
      <c r="D73" s="17">
        <f t="shared" si="8"/>
        <v>6300000</v>
      </c>
      <c r="E73" s="17">
        <v>6300000</v>
      </c>
      <c r="F73" s="17" t="s">
        <v>22</v>
      </c>
      <c r="G73" s="17">
        <f t="shared" si="9"/>
        <v>6365030</v>
      </c>
      <c r="H73" s="17">
        <v>6365030</v>
      </c>
      <c r="I73" s="17" t="s">
        <v>22</v>
      </c>
      <c r="J73" s="17">
        <f t="shared" si="10"/>
        <v>3635052</v>
      </c>
      <c r="K73" s="17">
        <v>3635052</v>
      </c>
      <c r="L73" s="17" t="s">
        <v>22</v>
      </c>
    </row>
    <row r="74" spans="1:12" ht="37.5" customHeight="1" x14ac:dyDescent="0.25">
      <c r="A74" s="15">
        <v>4268</v>
      </c>
      <c r="B74" s="16" t="s">
        <v>450</v>
      </c>
      <c r="C74" s="15" t="s">
        <v>451</v>
      </c>
      <c r="D74" s="17">
        <f t="shared" si="8"/>
        <v>11780000</v>
      </c>
      <c r="E74" s="17">
        <v>11780000</v>
      </c>
      <c r="F74" s="17" t="s">
        <v>22</v>
      </c>
      <c r="G74" s="17">
        <f t="shared" si="9"/>
        <v>11903500</v>
      </c>
      <c r="H74" s="17">
        <v>11903500</v>
      </c>
      <c r="I74" s="17" t="s">
        <v>22</v>
      </c>
      <c r="J74" s="17">
        <f t="shared" si="10"/>
        <v>4257130.0999999996</v>
      </c>
      <c r="K74" s="17">
        <v>4257130.0999999996</v>
      </c>
      <c r="L74" s="17" t="s">
        <v>22</v>
      </c>
    </row>
    <row r="75" spans="1:12" ht="0.75" hidden="1" customHeight="1" x14ac:dyDescent="0.25">
      <c r="A75" s="15">
        <v>4300</v>
      </c>
      <c r="B75" s="16" t="s">
        <v>452</v>
      </c>
      <c r="C75" s="15" t="s">
        <v>372</v>
      </c>
      <c r="D75" s="17">
        <f>SUM(D77,D81,D85)</f>
        <v>0</v>
      </c>
      <c r="E75" s="17">
        <f>SUM(E77,E81,E85)</f>
        <v>0</v>
      </c>
      <c r="F75" s="17" t="s">
        <v>22</v>
      </c>
      <c r="G75" s="17">
        <f>SUM(G77,G81,G85)</f>
        <v>0</v>
      </c>
      <c r="H75" s="17">
        <f>SUM(H77,H81,H85)</f>
        <v>0</v>
      </c>
      <c r="I75" s="17" t="s">
        <v>22</v>
      </c>
      <c r="J75" s="17">
        <f>SUM(J77,J81,J85)</f>
        <v>0</v>
      </c>
      <c r="K75" s="17">
        <f>SUM(K77,K81,K85)</f>
        <v>0</v>
      </c>
      <c r="L75" s="17" t="s">
        <v>22</v>
      </c>
    </row>
    <row r="76" spans="1:12" ht="39.75" hidden="1" customHeight="1" x14ac:dyDescent="0.25">
      <c r="A76" s="15"/>
      <c r="B76" s="16" t="s">
        <v>370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ht="39.75" hidden="1" customHeight="1" x14ac:dyDescent="0.25">
      <c r="A77" s="15">
        <v>4310</v>
      </c>
      <c r="B77" s="16" t="s">
        <v>453</v>
      </c>
      <c r="C77" s="15" t="s">
        <v>372</v>
      </c>
      <c r="D77" s="17">
        <f>SUM(D79:D80)</f>
        <v>0</v>
      </c>
      <c r="E77" s="17">
        <f>SUM(E79:E80)</f>
        <v>0</v>
      </c>
      <c r="F77" s="17" t="s">
        <v>22</v>
      </c>
      <c r="G77" s="17">
        <f>SUM(G79:G80)</f>
        <v>0</v>
      </c>
      <c r="H77" s="17">
        <f>SUM(H79:H80)</f>
        <v>0</v>
      </c>
      <c r="I77" s="17" t="s">
        <v>22</v>
      </c>
      <c r="J77" s="17">
        <f>SUM(J79:J80)</f>
        <v>0</v>
      </c>
      <c r="K77" s="17">
        <f>SUM(K79:K80)</f>
        <v>0</v>
      </c>
      <c r="L77" s="17" t="s">
        <v>22</v>
      </c>
    </row>
    <row r="78" spans="1:12" ht="39.75" hidden="1" customHeight="1" x14ac:dyDescent="0.25">
      <c r="A78" s="15"/>
      <c r="B78" s="16" t="s">
        <v>167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ht="39.75" hidden="1" customHeight="1" x14ac:dyDescent="0.25">
      <c r="A79" s="15">
        <v>4311</v>
      </c>
      <c r="B79" s="16" t="s">
        <v>454</v>
      </c>
      <c r="C79" s="15" t="s">
        <v>455</v>
      </c>
      <c r="D79" s="17">
        <f>SUM(E79,F79)</f>
        <v>0</v>
      </c>
      <c r="E79" s="17">
        <v>0</v>
      </c>
      <c r="F79" s="17" t="s">
        <v>22</v>
      </c>
      <c r="G79" s="17">
        <f>SUM(H79,I79)</f>
        <v>0</v>
      </c>
      <c r="H79" s="17">
        <v>0</v>
      </c>
      <c r="I79" s="17" t="s">
        <v>22</v>
      </c>
      <c r="J79" s="17">
        <f>SUM(K79,L79)</f>
        <v>0</v>
      </c>
      <c r="K79" s="17">
        <v>0</v>
      </c>
      <c r="L79" s="17" t="s">
        <v>22</v>
      </c>
    </row>
    <row r="80" spans="1:12" ht="39.75" hidden="1" customHeight="1" x14ac:dyDescent="0.25">
      <c r="A80" s="15">
        <v>4312</v>
      </c>
      <c r="B80" s="16" t="s">
        <v>456</v>
      </c>
      <c r="C80" s="15" t="s">
        <v>457</v>
      </c>
      <c r="D80" s="17">
        <f>SUM(E80,F80)</f>
        <v>0</v>
      </c>
      <c r="E80" s="17">
        <v>0</v>
      </c>
      <c r="F80" s="17" t="s">
        <v>22</v>
      </c>
      <c r="G80" s="17">
        <f>SUM(H80,I80)</f>
        <v>0</v>
      </c>
      <c r="H80" s="17">
        <v>0</v>
      </c>
      <c r="I80" s="17" t="s">
        <v>22</v>
      </c>
      <c r="J80" s="17">
        <f>SUM(K80,L80)</f>
        <v>0</v>
      </c>
      <c r="K80" s="17">
        <v>0</v>
      </c>
      <c r="L80" s="17" t="s">
        <v>22</v>
      </c>
    </row>
    <row r="81" spans="1:12" ht="39.75" hidden="1" customHeight="1" x14ac:dyDescent="0.25">
      <c r="A81" s="15">
        <v>4320</v>
      </c>
      <c r="B81" s="16" t="s">
        <v>458</v>
      </c>
      <c r="C81" s="15" t="s">
        <v>372</v>
      </c>
      <c r="D81" s="17">
        <f>SUM(D83:D84)</f>
        <v>0</v>
      </c>
      <c r="E81" s="17">
        <f>SUM(E83:E84)</f>
        <v>0</v>
      </c>
      <c r="F81" s="17" t="s">
        <v>22</v>
      </c>
      <c r="G81" s="17">
        <f>SUM(G83:G84)</f>
        <v>0</v>
      </c>
      <c r="H81" s="17">
        <f>SUM(H83:H84)</f>
        <v>0</v>
      </c>
      <c r="I81" s="17" t="s">
        <v>22</v>
      </c>
      <c r="J81" s="17">
        <f>SUM(J83:J84)</f>
        <v>0</v>
      </c>
      <c r="K81" s="17">
        <f>SUM(K83:K84)</f>
        <v>0</v>
      </c>
      <c r="L81" s="17" t="s">
        <v>22</v>
      </c>
    </row>
    <row r="82" spans="1:12" ht="39.75" hidden="1" customHeight="1" x14ac:dyDescent="0.25">
      <c r="A82" s="15"/>
      <c r="B82" s="16" t="s">
        <v>167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1:12" ht="39.75" hidden="1" customHeight="1" x14ac:dyDescent="0.25">
      <c r="A83" s="15">
        <v>4321</v>
      </c>
      <c r="B83" s="16" t="s">
        <v>459</v>
      </c>
      <c r="C83" s="15" t="s">
        <v>460</v>
      </c>
      <c r="D83" s="17">
        <f>SUM(E83,F83)</f>
        <v>0</v>
      </c>
      <c r="E83" s="17">
        <v>0</v>
      </c>
      <c r="F83" s="17" t="s">
        <v>22</v>
      </c>
      <c r="G83" s="17">
        <f>SUM(H83,I83)</f>
        <v>0</v>
      </c>
      <c r="H83" s="17">
        <v>0</v>
      </c>
      <c r="I83" s="17" t="s">
        <v>22</v>
      </c>
      <c r="J83" s="17">
        <f>SUM(K83,L83)</f>
        <v>0</v>
      </c>
      <c r="K83" s="17">
        <v>0</v>
      </c>
      <c r="L83" s="17" t="s">
        <v>22</v>
      </c>
    </row>
    <row r="84" spans="1:12" ht="39.75" hidden="1" customHeight="1" x14ac:dyDescent="0.25">
      <c r="A84" s="15">
        <v>4322</v>
      </c>
      <c r="B84" s="16" t="s">
        <v>461</v>
      </c>
      <c r="C84" s="15" t="s">
        <v>462</v>
      </c>
      <c r="D84" s="17">
        <f>SUM(E84,F84)</f>
        <v>0</v>
      </c>
      <c r="E84" s="17">
        <v>0</v>
      </c>
      <c r="F84" s="17" t="s">
        <v>22</v>
      </c>
      <c r="G84" s="17">
        <f>SUM(H84,I84)</f>
        <v>0</v>
      </c>
      <c r="H84" s="17">
        <v>0</v>
      </c>
      <c r="I84" s="17" t="s">
        <v>22</v>
      </c>
      <c r="J84" s="17">
        <f>SUM(K84,L84)</f>
        <v>0</v>
      </c>
      <c r="K84" s="17">
        <v>0</v>
      </c>
      <c r="L84" s="17" t="s">
        <v>22</v>
      </c>
    </row>
    <row r="85" spans="1:12" ht="39.75" hidden="1" customHeight="1" x14ac:dyDescent="0.25">
      <c r="A85" s="15">
        <v>4330</v>
      </c>
      <c r="B85" s="16" t="s">
        <v>463</v>
      </c>
      <c r="C85" s="15" t="s">
        <v>372</v>
      </c>
      <c r="D85" s="17">
        <f>SUM(D87:D89)</f>
        <v>0</v>
      </c>
      <c r="E85" s="17">
        <f>SUM(E87:E89)</f>
        <v>0</v>
      </c>
      <c r="F85" s="17" t="s">
        <v>22</v>
      </c>
      <c r="G85" s="17">
        <f>SUM(G87:G89)</f>
        <v>0</v>
      </c>
      <c r="H85" s="17">
        <f>SUM(H87:H89)</f>
        <v>0</v>
      </c>
      <c r="I85" s="17" t="s">
        <v>22</v>
      </c>
      <c r="J85" s="17">
        <f>SUM(J87:J89)</f>
        <v>0</v>
      </c>
      <c r="K85" s="17">
        <f>SUM(K87:K89)</f>
        <v>0</v>
      </c>
      <c r="L85" s="17" t="s">
        <v>22</v>
      </c>
    </row>
    <row r="86" spans="1:12" ht="39.75" hidden="1" customHeight="1" x14ac:dyDescent="0.25">
      <c r="A86" s="15"/>
      <c r="B86" s="16" t="s">
        <v>167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 ht="39.75" hidden="1" customHeight="1" x14ac:dyDescent="0.25">
      <c r="A87" s="15">
        <v>4331</v>
      </c>
      <c r="B87" s="16" t="s">
        <v>464</v>
      </c>
      <c r="C87" s="15" t="s">
        <v>465</v>
      </c>
      <c r="D87" s="17">
        <f>SUM(E87,F87)</f>
        <v>0</v>
      </c>
      <c r="E87" s="17">
        <v>0</v>
      </c>
      <c r="F87" s="17" t="s">
        <v>22</v>
      </c>
      <c r="G87" s="17">
        <f>SUM(H87,I87)</f>
        <v>0</v>
      </c>
      <c r="H87" s="17">
        <v>0</v>
      </c>
      <c r="I87" s="17" t="s">
        <v>22</v>
      </c>
      <c r="J87" s="17">
        <f>SUM(K87,L87)</f>
        <v>0</v>
      </c>
      <c r="K87" s="17">
        <v>0</v>
      </c>
      <c r="L87" s="17" t="s">
        <v>22</v>
      </c>
    </row>
    <row r="88" spans="1:12" ht="39.75" hidden="1" customHeight="1" x14ac:dyDescent="0.25">
      <c r="A88" s="15">
        <v>4332</v>
      </c>
      <c r="B88" s="16" t="s">
        <v>466</v>
      </c>
      <c r="C88" s="15" t="s">
        <v>467</v>
      </c>
      <c r="D88" s="17">
        <f>SUM(E88,F88)</f>
        <v>0</v>
      </c>
      <c r="E88" s="17">
        <v>0</v>
      </c>
      <c r="F88" s="17" t="s">
        <v>22</v>
      </c>
      <c r="G88" s="17">
        <f>SUM(H88,I88)</f>
        <v>0</v>
      </c>
      <c r="H88" s="17">
        <v>0</v>
      </c>
      <c r="I88" s="17" t="s">
        <v>22</v>
      </c>
      <c r="J88" s="17">
        <f>SUM(K88,L88)</f>
        <v>0</v>
      </c>
      <c r="K88" s="17">
        <v>0</v>
      </c>
      <c r="L88" s="17" t="s">
        <v>22</v>
      </c>
    </row>
    <row r="89" spans="1:12" ht="39.75" hidden="1" customHeight="1" x14ac:dyDescent="0.25">
      <c r="A89" s="15">
        <v>4333</v>
      </c>
      <c r="B89" s="16" t="s">
        <v>468</v>
      </c>
      <c r="C89" s="15" t="s">
        <v>469</v>
      </c>
      <c r="D89" s="17">
        <f>SUM(E89,F89)</f>
        <v>0</v>
      </c>
      <c r="E89" s="17">
        <v>0</v>
      </c>
      <c r="F89" s="17" t="s">
        <v>22</v>
      </c>
      <c r="G89" s="17">
        <f>SUM(H89,I89)</f>
        <v>0</v>
      </c>
      <c r="H89" s="17">
        <v>0</v>
      </c>
      <c r="I89" s="17" t="s">
        <v>22</v>
      </c>
      <c r="J89" s="17">
        <f>SUM(K89,L89)</f>
        <v>0</v>
      </c>
      <c r="K89" s="17">
        <v>0</v>
      </c>
      <c r="L89" s="17" t="s">
        <v>22</v>
      </c>
    </row>
    <row r="90" spans="1:12" ht="33" customHeight="1" x14ac:dyDescent="0.25">
      <c r="A90" s="15">
        <v>4400</v>
      </c>
      <c r="B90" s="16" t="s">
        <v>470</v>
      </c>
      <c r="C90" s="15" t="s">
        <v>372</v>
      </c>
      <c r="D90" s="17">
        <f>SUM(D92,D96)</f>
        <v>1346800000</v>
      </c>
      <c r="E90" s="17">
        <f>SUM(E92,E96)</f>
        <v>1346800000</v>
      </c>
      <c r="F90" s="17" t="s">
        <v>22</v>
      </c>
      <c r="G90" s="17">
        <f>SUM(G92,G96)</f>
        <v>1461843000</v>
      </c>
      <c r="H90" s="17">
        <f>SUM(H92,H96)</f>
        <v>1461843000</v>
      </c>
      <c r="I90" s="17" t="s">
        <v>22</v>
      </c>
      <c r="J90" s="17">
        <f>SUM(J92,J96)</f>
        <v>891631208</v>
      </c>
      <c r="K90" s="17">
        <f>SUM(K92,K96)</f>
        <v>891631208</v>
      </c>
      <c r="L90" s="17" t="s">
        <v>22</v>
      </c>
    </row>
    <row r="91" spans="1:12" ht="39.75" hidden="1" customHeight="1" x14ac:dyDescent="0.25">
      <c r="A91" s="15"/>
      <c r="B91" s="16" t="s">
        <v>370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1:12" ht="39.950000000000003" customHeight="1" x14ac:dyDescent="0.25">
      <c r="A92" s="15">
        <v>4410</v>
      </c>
      <c r="B92" s="16" t="s">
        <v>471</v>
      </c>
      <c r="C92" s="15" t="s">
        <v>372</v>
      </c>
      <c r="D92" s="17">
        <f>SUM(D94:D95)</f>
        <v>1346800000</v>
      </c>
      <c r="E92" s="17">
        <f>SUM(E94:E95)</f>
        <v>1346800000</v>
      </c>
      <c r="F92" s="17" t="s">
        <v>22</v>
      </c>
      <c r="G92" s="17">
        <f>SUM(G94:G95)</f>
        <v>1461843000</v>
      </c>
      <c r="H92" s="17">
        <f>SUM(H94:H95)</f>
        <v>1461843000</v>
      </c>
      <c r="I92" s="17" t="s">
        <v>22</v>
      </c>
      <c r="J92" s="17">
        <f>SUM(J94:J95)</f>
        <v>891631208</v>
      </c>
      <c r="K92" s="17">
        <f>SUM(K94:K95)</f>
        <v>891631208</v>
      </c>
      <c r="L92" s="17" t="s">
        <v>22</v>
      </c>
    </row>
    <row r="93" spans="1:12" ht="6" customHeight="1" x14ac:dyDescent="0.25">
      <c r="A93" s="15"/>
      <c r="B93" s="16" t="s">
        <v>167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</row>
    <row r="94" spans="1:12" ht="37.5" customHeight="1" x14ac:dyDescent="0.25">
      <c r="A94" s="15">
        <v>4411</v>
      </c>
      <c r="B94" s="16" t="s">
        <v>472</v>
      </c>
      <c r="C94" s="15" t="s">
        <v>473</v>
      </c>
      <c r="D94" s="17">
        <f>SUM(E94,F94)</f>
        <v>1346800000</v>
      </c>
      <c r="E94" s="17">
        <v>1346800000</v>
      </c>
      <c r="F94" s="17" t="s">
        <v>22</v>
      </c>
      <c r="G94" s="17">
        <f>SUM(H94,I94)</f>
        <v>1461843000</v>
      </c>
      <c r="H94" s="17">
        <v>1461843000</v>
      </c>
      <c r="I94" s="17" t="s">
        <v>22</v>
      </c>
      <c r="J94" s="17">
        <f>SUM(K94,L94)</f>
        <v>891631208</v>
      </c>
      <c r="K94" s="17">
        <v>891631208</v>
      </c>
      <c r="L94" s="17" t="s">
        <v>22</v>
      </c>
    </row>
    <row r="95" spans="1:12" ht="39.75" hidden="1" customHeight="1" x14ac:dyDescent="0.25">
      <c r="A95" s="15">
        <v>4412</v>
      </c>
      <c r="B95" s="16" t="s">
        <v>474</v>
      </c>
      <c r="C95" s="15" t="s">
        <v>475</v>
      </c>
      <c r="D95" s="17">
        <f>SUM(E95,F95)</f>
        <v>0</v>
      </c>
      <c r="E95" s="17">
        <v>0</v>
      </c>
      <c r="F95" s="17" t="s">
        <v>22</v>
      </c>
      <c r="G95" s="17">
        <f>SUM(H95,I95)</f>
        <v>0</v>
      </c>
      <c r="H95" s="17">
        <v>0</v>
      </c>
      <c r="I95" s="17" t="s">
        <v>22</v>
      </c>
      <c r="J95" s="17">
        <f>SUM(K95,L95)</f>
        <v>0</v>
      </c>
      <c r="K95" s="17">
        <v>0</v>
      </c>
      <c r="L95" s="17" t="s">
        <v>22</v>
      </c>
    </row>
    <row r="96" spans="1:12" ht="39.75" hidden="1" customHeight="1" x14ac:dyDescent="0.25">
      <c r="A96" s="15">
        <v>4420</v>
      </c>
      <c r="B96" s="16" t="s">
        <v>476</v>
      </c>
      <c r="C96" s="15" t="s">
        <v>372</v>
      </c>
      <c r="D96" s="17">
        <f>SUM(D98:D99)</f>
        <v>0</v>
      </c>
      <c r="E96" s="17">
        <f>SUM(E98:E99)</f>
        <v>0</v>
      </c>
      <c r="F96" s="17" t="s">
        <v>22</v>
      </c>
      <c r="G96" s="17">
        <f>SUM(G98:G99)</f>
        <v>0</v>
      </c>
      <c r="H96" s="17">
        <f>SUM(H98:H99)</f>
        <v>0</v>
      </c>
      <c r="I96" s="17" t="s">
        <v>22</v>
      </c>
      <c r="J96" s="17">
        <f>SUM(J98:J99)</f>
        <v>0</v>
      </c>
      <c r="K96" s="17">
        <f>SUM(K98:K99)</f>
        <v>0</v>
      </c>
      <c r="L96" s="17" t="s">
        <v>22</v>
      </c>
    </row>
    <row r="97" spans="1:12" ht="39.75" hidden="1" customHeight="1" x14ac:dyDescent="0.25">
      <c r="A97" s="15"/>
      <c r="B97" s="16" t="s">
        <v>167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1:12" ht="39.75" hidden="1" customHeight="1" x14ac:dyDescent="0.25">
      <c r="A98" s="15">
        <v>4421</v>
      </c>
      <c r="B98" s="16" t="s">
        <v>477</v>
      </c>
      <c r="C98" s="15" t="s">
        <v>478</v>
      </c>
      <c r="D98" s="17">
        <f>SUM(E98,F98)</f>
        <v>0</v>
      </c>
      <c r="E98" s="17">
        <v>0</v>
      </c>
      <c r="F98" s="17" t="s">
        <v>22</v>
      </c>
      <c r="G98" s="17">
        <f>SUM(H98,I98)</f>
        <v>0</v>
      </c>
      <c r="H98" s="17">
        <v>0</v>
      </c>
      <c r="I98" s="17" t="s">
        <v>22</v>
      </c>
      <c r="J98" s="17">
        <f>SUM(K98,L98)</f>
        <v>0</v>
      </c>
      <c r="K98" s="17">
        <v>0</v>
      </c>
      <c r="L98" s="17" t="s">
        <v>22</v>
      </c>
    </row>
    <row r="99" spans="1:12" ht="39.75" hidden="1" customHeight="1" x14ac:dyDescent="0.25">
      <c r="A99" s="15">
        <v>4422</v>
      </c>
      <c r="B99" s="16" t="s">
        <v>479</v>
      </c>
      <c r="C99" s="15" t="s">
        <v>480</v>
      </c>
      <c r="D99" s="17">
        <f>SUM(E99,F99)</f>
        <v>0</v>
      </c>
      <c r="E99" s="17">
        <v>0</v>
      </c>
      <c r="F99" s="17" t="s">
        <v>22</v>
      </c>
      <c r="G99" s="17">
        <f>SUM(H99,I99)</f>
        <v>0</v>
      </c>
      <c r="H99" s="17">
        <v>0</v>
      </c>
      <c r="I99" s="17" t="s">
        <v>22</v>
      </c>
      <c r="J99" s="17">
        <f>SUM(K99,L99)</f>
        <v>0</v>
      </c>
      <c r="K99" s="17">
        <v>0</v>
      </c>
      <c r="L99" s="17" t="s">
        <v>22</v>
      </c>
    </row>
    <row r="100" spans="1:12" ht="35.25" customHeight="1" x14ac:dyDescent="0.25">
      <c r="A100" s="15">
        <v>4500</v>
      </c>
      <c r="B100" s="16" t="s">
        <v>481</v>
      </c>
      <c r="C100" s="15"/>
      <c r="D100" s="17">
        <f>SUM(D102,D106,D110,D118)</f>
        <v>3000000</v>
      </c>
      <c r="E100" s="17">
        <f>SUM(E102,E106,E110,E118)</f>
        <v>3000000</v>
      </c>
      <c r="F100" s="17" t="s">
        <v>22</v>
      </c>
      <c r="G100" s="17">
        <f>SUM(G102,G106,G110,G118)</f>
        <v>30516500</v>
      </c>
      <c r="H100" s="17">
        <f>SUM(H102,H106,H110,H118)</f>
        <v>30516500</v>
      </c>
      <c r="I100" s="17" t="s">
        <v>22</v>
      </c>
      <c r="J100" s="17">
        <f>SUM(J102,J106,J110,J118)</f>
        <v>14518328</v>
      </c>
      <c r="K100" s="17">
        <f>SUM(K102,K106,K110,K118)</f>
        <v>14518328</v>
      </c>
      <c r="L100" s="17" t="s">
        <v>22</v>
      </c>
    </row>
    <row r="101" spans="1:12" ht="39.75" hidden="1" customHeight="1" x14ac:dyDescent="0.25">
      <c r="A101" s="15"/>
      <c r="B101" s="16" t="s">
        <v>370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1:12" ht="39.75" hidden="1" customHeight="1" x14ac:dyDescent="0.25">
      <c r="A102" s="15">
        <v>4510</v>
      </c>
      <c r="B102" s="16" t="s">
        <v>482</v>
      </c>
      <c r="C102" s="15" t="s">
        <v>372</v>
      </c>
      <c r="D102" s="17">
        <f>SUM(D104:D105)</f>
        <v>0</v>
      </c>
      <c r="E102" s="17">
        <f>SUM(E104:E105)</f>
        <v>0</v>
      </c>
      <c r="F102" s="17" t="s">
        <v>22</v>
      </c>
      <c r="G102" s="17">
        <f>SUM(G104:G105)</f>
        <v>0</v>
      </c>
      <c r="H102" s="17">
        <f>SUM(H104:H105)</f>
        <v>0</v>
      </c>
      <c r="I102" s="17" t="s">
        <v>22</v>
      </c>
      <c r="J102" s="17">
        <f>SUM(J104:J105)</f>
        <v>0</v>
      </c>
      <c r="K102" s="17">
        <f>SUM(K104:K105)</f>
        <v>0</v>
      </c>
      <c r="L102" s="17" t="s">
        <v>22</v>
      </c>
    </row>
    <row r="103" spans="1:12" ht="39.75" hidden="1" customHeight="1" x14ac:dyDescent="0.25">
      <c r="A103" s="15"/>
      <c r="B103" s="16" t="s">
        <v>167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1:12" ht="39.75" hidden="1" customHeight="1" x14ac:dyDescent="0.25">
      <c r="A104" s="15">
        <v>4511</v>
      </c>
      <c r="B104" s="16" t="s">
        <v>483</v>
      </c>
      <c r="C104" s="15" t="s">
        <v>484</v>
      </c>
      <c r="D104" s="17">
        <f>SUM(E104,F104)</f>
        <v>0</v>
      </c>
      <c r="E104" s="17">
        <v>0</v>
      </c>
      <c r="F104" s="17" t="s">
        <v>22</v>
      </c>
      <c r="G104" s="17">
        <f>SUM(H104,I104)</f>
        <v>0</v>
      </c>
      <c r="H104" s="17">
        <v>0</v>
      </c>
      <c r="I104" s="17" t="s">
        <v>22</v>
      </c>
      <c r="J104" s="17">
        <f>SUM(K104,L104)</f>
        <v>0</v>
      </c>
      <c r="K104" s="17">
        <v>0</v>
      </c>
      <c r="L104" s="17" t="s">
        <v>22</v>
      </c>
    </row>
    <row r="105" spans="1:12" ht="39.75" hidden="1" customHeight="1" x14ac:dyDescent="0.25">
      <c r="A105" s="15">
        <v>4512</v>
      </c>
      <c r="B105" s="16" t="s">
        <v>485</v>
      </c>
      <c r="C105" s="15" t="s">
        <v>486</v>
      </c>
      <c r="D105" s="17">
        <f>SUM(E105,F105)</f>
        <v>0</v>
      </c>
      <c r="E105" s="17">
        <v>0</v>
      </c>
      <c r="F105" s="17" t="s">
        <v>22</v>
      </c>
      <c r="G105" s="17">
        <f>SUM(H105,I105)</f>
        <v>0</v>
      </c>
      <c r="H105" s="17">
        <v>0</v>
      </c>
      <c r="I105" s="17" t="s">
        <v>22</v>
      </c>
      <c r="J105" s="17">
        <f>SUM(K105,L105)</f>
        <v>0</v>
      </c>
      <c r="K105" s="17">
        <v>0</v>
      </c>
      <c r="L105" s="17" t="s">
        <v>22</v>
      </c>
    </row>
    <row r="106" spans="1:12" ht="39.75" hidden="1" customHeight="1" x14ac:dyDescent="0.25">
      <c r="A106" s="15">
        <v>4520</v>
      </c>
      <c r="B106" s="16" t="s">
        <v>487</v>
      </c>
      <c r="C106" s="15" t="s">
        <v>372</v>
      </c>
      <c r="D106" s="17">
        <f>SUM(D108:D109)</f>
        <v>0</v>
      </c>
      <c r="E106" s="17">
        <f>SUM(E108:E109)</f>
        <v>0</v>
      </c>
      <c r="F106" s="17" t="s">
        <v>22</v>
      </c>
      <c r="G106" s="17">
        <f>SUM(G108:G109)</f>
        <v>0</v>
      </c>
      <c r="H106" s="17">
        <f>SUM(H108:H109)</f>
        <v>0</v>
      </c>
      <c r="I106" s="17" t="s">
        <v>22</v>
      </c>
      <c r="J106" s="17">
        <f>SUM(J108:J109)</f>
        <v>0</v>
      </c>
      <c r="K106" s="17">
        <f>SUM(K108:K109)</f>
        <v>0</v>
      </c>
      <c r="L106" s="17" t="s">
        <v>22</v>
      </c>
    </row>
    <row r="107" spans="1:12" ht="39.75" hidden="1" customHeight="1" x14ac:dyDescent="0.25">
      <c r="A107" s="15"/>
      <c r="B107" s="16" t="s">
        <v>167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1:12" ht="39.75" hidden="1" customHeight="1" x14ac:dyDescent="0.25">
      <c r="A108" s="15">
        <v>4521</v>
      </c>
      <c r="B108" s="16" t="s">
        <v>488</v>
      </c>
      <c r="C108" s="15" t="s">
        <v>489</v>
      </c>
      <c r="D108" s="17">
        <f>SUM(E108,F108)</f>
        <v>0</v>
      </c>
      <c r="E108" s="17">
        <v>0</v>
      </c>
      <c r="F108" s="17" t="s">
        <v>22</v>
      </c>
      <c r="G108" s="17">
        <f>SUM(H108,I108)</f>
        <v>0</v>
      </c>
      <c r="H108" s="17">
        <v>0</v>
      </c>
      <c r="I108" s="17" t="s">
        <v>22</v>
      </c>
      <c r="J108" s="17">
        <f>SUM(K108,L108)</f>
        <v>0</v>
      </c>
      <c r="K108" s="17">
        <v>0</v>
      </c>
      <c r="L108" s="17" t="s">
        <v>22</v>
      </c>
    </row>
    <row r="109" spans="1:12" ht="39.75" hidden="1" customHeight="1" x14ac:dyDescent="0.25">
      <c r="A109" s="15">
        <v>4522</v>
      </c>
      <c r="B109" s="16" t="s">
        <v>490</v>
      </c>
      <c r="C109" s="15" t="s">
        <v>491</v>
      </c>
      <c r="D109" s="17">
        <f>SUM(E109,F109)</f>
        <v>0</v>
      </c>
      <c r="E109" s="17">
        <v>0</v>
      </c>
      <c r="F109" s="17" t="s">
        <v>22</v>
      </c>
      <c r="G109" s="17">
        <f>SUM(H109,I109)</f>
        <v>0</v>
      </c>
      <c r="H109" s="17">
        <v>0</v>
      </c>
      <c r="I109" s="17" t="s">
        <v>22</v>
      </c>
      <c r="J109" s="17">
        <f>SUM(K109,L109)</f>
        <v>0</v>
      </c>
      <c r="K109" s="17">
        <v>0</v>
      </c>
      <c r="L109" s="17" t="s">
        <v>22</v>
      </c>
    </row>
    <row r="110" spans="1:12" ht="38.25" customHeight="1" x14ac:dyDescent="0.25">
      <c r="A110" s="15">
        <v>4530</v>
      </c>
      <c r="B110" s="16" t="s">
        <v>492</v>
      </c>
      <c r="C110" s="15" t="s">
        <v>372</v>
      </c>
      <c r="D110" s="17">
        <f>SUM(D112:D114)</f>
        <v>3000000</v>
      </c>
      <c r="E110" s="17">
        <f>SUM(E112:E114)</f>
        <v>3000000</v>
      </c>
      <c r="F110" s="17" t="s">
        <v>22</v>
      </c>
      <c r="G110" s="17">
        <f>SUM(G112:G114)</f>
        <v>19016500</v>
      </c>
      <c r="H110" s="17">
        <f>SUM(H112:H114)</f>
        <v>19016500</v>
      </c>
      <c r="I110" s="17" t="s">
        <v>22</v>
      </c>
      <c r="J110" s="17">
        <f>SUM(J112:J114)</f>
        <v>14518328</v>
      </c>
      <c r="K110" s="17">
        <f>SUM(K112:K114)</f>
        <v>14518328</v>
      </c>
      <c r="L110" s="17" t="s">
        <v>22</v>
      </c>
    </row>
    <row r="111" spans="1:12" ht="39.75" hidden="1" customHeight="1" x14ac:dyDescent="0.25">
      <c r="A111" s="15"/>
      <c r="B111" s="16" t="s">
        <v>167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</row>
    <row r="112" spans="1:12" ht="39.950000000000003" customHeight="1" x14ac:dyDescent="0.25">
      <c r="A112" s="15">
        <v>4531</v>
      </c>
      <c r="B112" s="16" t="s">
        <v>493</v>
      </c>
      <c r="C112" s="15" t="s">
        <v>494</v>
      </c>
      <c r="D112" s="17">
        <f>SUM(E112,F112)</f>
        <v>3000000</v>
      </c>
      <c r="E112" s="17">
        <v>3000000</v>
      </c>
      <c r="F112" s="17" t="s">
        <v>22</v>
      </c>
      <c r="G112" s="17">
        <f>SUM(H112,I112)</f>
        <v>19016500</v>
      </c>
      <c r="H112" s="17">
        <v>19016500</v>
      </c>
      <c r="I112" s="17" t="s">
        <v>22</v>
      </c>
      <c r="J112" s="17">
        <f>SUM(K112,L112)</f>
        <v>14518328</v>
      </c>
      <c r="K112" s="17">
        <v>14518328</v>
      </c>
      <c r="L112" s="17" t="s">
        <v>22</v>
      </c>
    </row>
    <row r="113" spans="1:12" ht="0.75" customHeight="1" x14ac:dyDescent="0.25">
      <c r="A113" s="15">
        <v>4532</v>
      </c>
      <c r="B113" s="16" t="s">
        <v>495</v>
      </c>
      <c r="C113" s="15" t="s">
        <v>496</v>
      </c>
      <c r="D113" s="17">
        <f>SUM(E113,F113)</f>
        <v>0</v>
      </c>
      <c r="E113" s="17">
        <v>0</v>
      </c>
      <c r="F113" s="17" t="s">
        <v>22</v>
      </c>
      <c r="G113" s="17">
        <f>SUM(H113,I113)</f>
        <v>0</v>
      </c>
      <c r="H113" s="17">
        <v>0</v>
      </c>
      <c r="I113" s="17" t="s">
        <v>22</v>
      </c>
      <c r="J113" s="17">
        <f>SUM(K113,L113)</f>
        <v>0</v>
      </c>
      <c r="K113" s="17">
        <v>0</v>
      </c>
      <c r="L113" s="17" t="s">
        <v>22</v>
      </c>
    </row>
    <row r="114" spans="1:12" ht="39.75" hidden="1" customHeight="1" x14ac:dyDescent="0.25">
      <c r="A114" s="15">
        <v>4533</v>
      </c>
      <c r="B114" s="16" t="s">
        <v>497</v>
      </c>
      <c r="C114" s="15" t="s">
        <v>498</v>
      </c>
      <c r="D114" s="17">
        <f>SUM(D115,D116,D117)</f>
        <v>0</v>
      </c>
      <c r="E114" s="17">
        <f>SUM(E115,E116,E117)</f>
        <v>0</v>
      </c>
      <c r="F114" s="17" t="s">
        <v>22</v>
      </c>
      <c r="G114" s="17">
        <f>SUM(G115,G116,G117)</f>
        <v>0</v>
      </c>
      <c r="H114" s="17">
        <f>SUM(H115,H116,H117)</f>
        <v>0</v>
      </c>
      <c r="I114" s="17" t="s">
        <v>22</v>
      </c>
      <c r="J114" s="17">
        <f>SUM(J115,J116,J117)</f>
        <v>0</v>
      </c>
      <c r="K114" s="17">
        <f>SUM(K115,K116,K117)</f>
        <v>0</v>
      </c>
      <c r="L114" s="17" t="s">
        <v>22</v>
      </c>
    </row>
    <row r="115" spans="1:12" ht="39.75" hidden="1" customHeight="1" x14ac:dyDescent="0.25">
      <c r="A115" s="15">
        <v>4534</v>
      </c>
      <c r="B115" s="16" t="s">
        <v>499</v>
      </c>
      <c r="C115" s="15"/>
      <c r="D115" s="17">
        <f>SUM(E115,F115)</f>
        <v>0</v>
      </c>
      <c r="E115" s="17">
        <v>0</v>
      </c>
      <c r="F115" s="17" t="s">
        <v>22</v>
      </c>
      <c r="G115" s="17">
        <f>SUM(H115,I115)</f>
        <v>0</v>
      </c>
      <c r="H115" s="17">
        <v>0</v>
      </c>
      <c r="I115" s="17" t="s">
        <v>22</v>
      </c>
      <c r="J115" s="17">
        <f>SUM(K115,L115)</f>
        <v>0</v>
      </c>
      <c r="K115" s="17">
        <v>0</v>
      </c>
      <c r="L115" s="17" t="s">
        <v>22</v>
      </c>
    </row>
    <row r="116" spans="1:12" ht="39.75" hidden="1" customHeight="1" x14ac:dyDescent="0.25">
      <c r="A116" s="15">
        <v>4535</v>
      </c>
      <c r="B116" s="16" t="s">
        <v>500</v>
      </c>
      <c r="C116" s="15"/>
      <c r="D116" s="17">
        <f>SUM(E116,F116)</f>
        <v>0</v>
      </c>
      <c r="E116" s="17">
        <v>0</v>
      </c>
      <c r="F116" s="17" t="s">
        <v>22</v>
      </c>
      <c r="G116" s="17">
        <f>SUM(H116,I116)</f>
        <v>0</v>
      </c>
      <c r="H116" s="17">
        <v>0</v>
      </c>
      <c r="I116" s="17" t="s">
        <v>22</v>
      </c>
      <c r="J116" s="17">
        <f>SUM(K116,L116)</f>
        <v>0</v>
      </c>
      <c r="K116" s="17">
        <v>0</v>
      </c>
      <c r="L116" s="17" t="s">
        <v>22</v>
      </c>
    </row>
    <row r="117" spans="1:12" ht="39.75" hidden="1" customHeight="1" x14ac:dyDescent="0.25">
      <c r="A117" s="15">
        <v>4536</v>
      </c>
      <c r="B117" s="16" t="s">
        <v>501</v>
      </c>
      <c r="C117" s="15"/>
      <c r="D117" s="17">
        <f>SUM(E117,F117)</f>
        <v>0</v>
      </c>
      <c r="E117" s="17">
        <f>0-SUM(E116,E119)</f>
        <v>0</v>
      </c>
      <c r="F117" s="17" t="s">
        <v>22</v>
      </c>
      <c r="G117" s="17">
        <f>SUM(H117,I117)</f>
        <v>0</v>
      </c>
      <c r="H117" s="17">
        <f>0-SUM(H116,H119)</f>
        <v>0</v>
      </c>
      <c r="I117" s="17" t="s">
        <v>22</v>
      </c>
      <c r="J117" s="17">
        <f>SUM(K117,L117)</f>
        <v>0</v>
      </c>
      <c r="K117" s="17">
        <f>0-SUM(K116,K119)</f>
        <v>0</v>
      </c>
      <c r="L117" s="17" t="s">
        <v>22</v>
      </c>
    </row>
    <row r="118" spans="1:12" ht="37.5" customHeight="1" x14ac:dyDescent="0.25">
      <c r="A118" s="15">
        <v>4540</v>
      </c>
      <c r="B118" s="16" t="s">
        <v>502</v>
      </c>
      <c r="C118" s="15" t="s">
        <v>372</v>
      </c>
      <c r="D118" s="17">
        <f>SUM(D120:D122)</f>
        <v>0</v>
      </c>
      <c r="E118" s="17">
        <f>SUM(E120:E122)</f>
        <v>0</v>
      </c>
      <c r="F118" s="17" t="s">
        <v>22</v>
      </c>
      <c r="G118" s="17">
        <f>SUM(G120:G122)</f>
        <v>11500000</v>
      </c>
      <c r="H118" s="17">
        <f>SUM(H120:H122)</f>
        <v>11500000</v>
      </c>
      <c r="I118" s="17" t="s">
        <v>22</v>
      </c>
      <c r="J118" s="17">
        <f>SUM(J120:J122)</f>
        <v>0</v>
      </c>
      <c r="K118" s="17">
        <f>SUM(K120:K122)</f>
        <v>0</v>
      </c>
      <c r="L118" s="17" t="s">
        <v>22</v>
      </c>
    </row>
    <row r="119" spans="1:12" ht="39.75" hidden="1" customHeight="1" x14ac:dyDescent="0.25">
      <c r="A119" s="15"/>
      <c r="B119" s="16" t="s">
        <v>167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1:12" ht="39.75" hidden="1" customHeight="1" x14ac:dyDescent="0.25">
      <c r="A120" s="15">
        <v>4541</v>
      </c>
      <c r="B120" s="16" t="s">
        <v>503</v>
      </c>
      <c r="C120" s="15" t="s">
        <v>504</v>
      </c>
      <c r="D120" s="17">
        <f>SUM(E120,F120)</f>
        <v>0</v>
      </c>
      <c r="E120" s="17">
        <v>0</v>
      </c>
      <c r="F120" s="17" t="s">
        <v>22</v>
      </c>
      <c r="G120" s="17">
        <f>SUM(H120,I120)</f>
        <v>0</v>
      </c>
      <c r="H120" s="17">
        <v>0</v>
      </c>
      <c r="I120" s="17" t="s">
        <v>22</v>
      </c>
      <c r="J120" s="17">
        <f>SUM(K120,L120)</f>
        <v>0</v>
      </c>
      <c r="K120" s="17">
        <v>0</v>
      </c>
      <c r="L120" s="17" t="s">
        <v>22</v>
      </c>
    </row>
    <row r="121" spans="1:12" ht="39.75" hidden="1" customHeight="1" x14ac:dyDescent="0.25">
      <c r="A121" s="15">
        <v>4542</v>
      </c>
      <c r="B121" s="16" t="s">
        <v>505</v>
      </c>
      <c r="C121" s="15" t="s">
        <v>506</v>
      </c>
      <c r="D121" s="17">
        <f>SUM(E121,F121)</f>
        <v>0</v>
      </c>
      <c r="E121" s="17">
        <v>0</v>
      </c>
      <c r="F121" s="17" t="s">
        <v>22</v>
      </c>
      <c r="G121" s="17">
        <f>SUM(H121,I121)</f>
        <v>0</v>
      </c>
      <c r="H121" s="17">
        <v>0</v>
      </c>
      <c r="I121" s="17" t="s">
        <v>22</v>
      </c>
      <c r="J121" s="17">
        <f>SUM(K121,L121)</f>
        <v>0</v>
      </c>
      <c r="K121" s="17">
        <v>0</v>
      </c>
      <c r="L121" s="17" t="s">
        <v>22</v>
      </c>
    </row>
    <row r="122" spans="1:12" ht="32.25" customHeight="1" x14ac:dyDescent="0.25">
      <c r="A122" s="15">
        <v>4543</v>
      </c>
      <c r="B122" s="16" t="s">
        <v>507</v>
      </c>
      <c r="C122" s="15" t="s">
        <v>508</v>
      </c>
      <c r="D122" s="17">
        <f>SUM(D123,D124,D125)</f>
        <v>0</v>
      </c>
      <c r="E122" s="17">
        <f>SUM(E123,E124,E125)</f>
        <v>0</v>
      </c>
      <c r="F122" s="17" t="s">
        <v>22</v>
      </c>
      <c r="G122" s="17">
        <f>SUM(G123,G124,G125)</f>
        <v>11500000</v>
      </c>
      <c r="H122" s="17">
        <f>SUM(H123,H124,H125)</f>
        <v>11500000</v>
      </c>
      <c r="I122" s="17" t="s">
        <v>22</v>
      </c>
      <c r="J122" s="17">
        <f>SUM(J123,J124,J125)</f>
        <v>0</v>
      </c>
      <c r="K122" s="17">
        <f>SUM(K123,K124,K125)</f>
        <v>0</v>
      </c>
      <c r="L122" s="17" t="s">
        <v>22</v>
      </c>
    </row>
    <row r="123" spans="1:12" ht="39.75" hidden="1" customHeight="1" x14ac:dyDescent="0.25">
      <c r="A123" s="15">
        <v>4544</v>
      </c>
      <c r="B123" s="16" t="s">
        <v>509</v>
      </c>
      <c r="C123" s="15"/>
      <c r="D123" s="17">
        <f>SUM(E123,F123)</f>
        <v>0</v>
      </c>
      <c r="E123" s="17">
        <v>0</v>
      </c>
      <c r="F123" s="17" t="s">
        <v>22</v>
      </c>
      <c r="G123" s="17">
        <f>SUM(H123,I123)</f>
        <v>0</v>
      </c>
      <c r="H123" s="17">
        <v>0</v>
      </c>
      <c r="I123" s="17" t="s">
        <v>22</v>
      </c>
      <c r="J123" s="17">
        <f>SUM(K123,L123)</f>
        <v>0</v>
      </c>
      <c r="K123" s="17">
        <v>0</v>
      </c>
      <c r="L123" s="17" t="s">
        <v>22</v>
      </c>
    </row>
    <row r="124" spans="1:12" ht="39.75" hidden="1" customHeight="1" x14ac:dyDescent="0.25">
      <c r="A124" s="15">
        <v>4545</v>
      </c>
      <c r="B124" s="16" t="s">
        <v>500</v>
      </c>
      <c r="C124" s="15"/>
      <c r="D124" s="17">
        <f>SUM(E124,F124)</f>
        <v>0</v>
      </c>
      <c r="E124" s="17">
        <v>0</v>
      </c>
      <c r="F124" s="17" t="s">
        <v>22</v>
      </c>
      <c r="G124" s="17">
        <f>SUM(H124,I124)</f>
        <v>0</v>
      </c>
      <c r="H124" s="17">
        <v>0</v>
      </c>
      <c r="I124" s="17" t="s">
        <v>22</v>
      </c>
      <c r="J124" s="17">
        <f>SUM(K124,L124)</f>
        <v>0</v>
      </c>
      <c r="K124" s="17">
        <v>0</v>
      </c>
      <c r="L124" s="17" t="s">
        <v>22</v>
      </c>
    </row>
    <row r="125" spans="1:12" ht="39.950000000000003" customHeight="1" x14ac:dyDescent="0.25">
      <c r="A125" s="15">
        <v>4546</v>
      </c>
      <c r="B125" s="16" t="s">
        <v>501</v>
      </c>
      <c r="C125" s="15"/>
      <c r="D125" s="17">
        <f>SUM(E125,F125)</f>
        <v>0</v>
      </c>
      <c r="E125" s="17">
        <v>0</v>
      </c>
      <c r="F125" s="17" t="s">
        <v>22</v>
      </c>
      <c r="G125" s="17">
        <f>SUM(H125,I125)</f>
        <v>11500000</v>
      </c>
      <c r="H125" s="17">
        <v>11500000</v>
      </c>
      <c r="I125" s="17" t="s">
        <v>22</v>
      </c>
      <c r="J125" s="17">
        <f>SUM(K125,L125)</f>
        <v>0</v>
      </c>
      <c r="K125" s="17">
        <v>0</v>
      </c>
      <c r="L125" s="17" t="s">
        <v>22</v>
      </c>
    </row>
    <row r="126" spans="1:12" ht="39.950000000000003" customHeight="1" x14ac:dyDescent="0.25">
      <c r="A126" s="15">
        <v>4600</v>
      </c>
      <c r="B126" s="16" t="s">
        <v>510</v>
      </c>
      <c r="C126" s="15" t="s">
        <v>372</v>
      </c>
      <c r="D126" s="17">
        <f>SUM(D128,D132,D138)</f>
        <v>53000000</v>
      </c>
      <c r="E126" s="17">
        <f>SUM(E128,E132,E138)</f>
        <v>53000000</v>
      </c>
      <c r="F126" s="17" t="s">
        <v>22</v>
      </c>
      <c r="G126" s="17">
        <f>SUM(G128,G132,G138)</f>
        <v>53000000</v>
      </c>
      <c r="H126" s="17">
        <f>SUM(H128,H132,H138)</f>
        <v>53000000</v>
      </c>
      <c r="I126" s="17" t="s">
        <v>22</v>
      </c>
      <c r="J126" s="17">
        <f>SUM(J128,J132,J138)</f>
        <v>9015000</v>
      </c>
      <c r="K126" s="17">
        <f>SUM(K128,K132,K138)</f>
        <v>9015000</v>
      </c>
      <c r="L126" s="17" t="s">
        <v>22</v>
      </c>
    </row>
    <row r="127" spans="1:12" ht="0.75" customHeight="1" x14ac:dyDescent="0.25">
      <c r="A127" s="15"/>
      <c r="B127" s="16" t="s">
        <v>370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ht="39.75" hidden="1" customHeight="1" x14ac:dyDescent="0.25">
      <c r="A128" s="15">
        <v>4610</v>
      </c>
      <c r="B128" s="16" t="s">
        <v>511</v>
      </c>
      <c r="C128" s="15"/>
      <c r="D128" s="17">
        <f>SUM(D130:D131)</f>
        <v>0</v>
      </c>
      <c r="E128" s="17">
        <f>SUM(E130:E131)</f>
        <v>0</v>
      </c>
      <c r="F128" s="17" t="s">
        <v>22</v>
      </c>
      <c r="G128" s="17">
        <f>SUM(G130:G131)</f>
        <v>0</v>
      </c>
      <c r="H128" s="17">
        <f>SUM(H130:H131)</f>
        <v>0</v>
      </c>
      <c r="I128" s="17" t="s">
        <v>22</v>
      </c>
      <c r="J128" s="17">
        <f>SUM(J130:J131)</f>
        <v>0</v>
      </c>
      <c r="K128" s="17">
        <f>SUM(K130:K131)</f>
        <v>0</v>
      </c>
      <c r="L128" s="17" t="s">
        <v>22</v>
      </c>
    </row>
    <row r="129" spans="1:12" ht="39.75" hidden="1" customHeight="1" x14ac:dyDescent="0.25">
      <c r="A129" s="15"/>
      <c r="B129" s="16" t="s">
        <v>370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 ht="39.75" hidden="1" customHeight="1" x14ac:dyDescent="0.25">
      <c r="A130" s="15">
        <v>4610</v>
      </c>
      <c r="B130" s="16" t="s">
        <v>512</v>
      </c>
      <c r="C130" s="15" t="s">
        <v>513</v>
      </c>
      <c r="D130" s="17">
        <f>SUM(E130,F130)</f>
        <v>0</v>
      </c>
      <c r="E130" s="17">
        <v>0</v>
      </c>
      <c r="F130" s="17" t="s">
        <v>22</v>
      </c>
      <c r="G130" s="17">
        <f>SUM(H130,I130)</f>
        <v>0</v>
      </c>
      <c r="H130" s="17">
        <v>0</v>
      </c>
      <c r="I130" s="17" t="s">
        <v>22</v>
      </c>
      <c r="J130" s="17">
        <f>SUM(K130,L130)</f>
        <v>0</v>
      </c>
      <c r="K130" s="17">
        <v>0</v>
      </c>
      <c r="L130" s="17" t="s">
        <v>22</v>
      </c>
    </row>
    <row r="131" spans="1:12" ht="39.75" hidden="1" customHeight="1" x14ac:dyDescent="0.25">
      <c r="A131" s="15">
        <v>4620</v>
      </c>
      <c r="B131" s="16" t="s">
        <v>514</v>
      </c>
      <c r="C131" s="15" t="s">
        <v>515</v>
      </c>
      <c r="D131" s="17">
        <f>SUM(E131,F131)</f>
        <v>0</v>
      </c>
      <c r="E131" s="17">
        <v>0</v>
      </c>
      <c r="F131" s="17" t="s">
        <v>22</v>
      </c>
      <c r="G131" s="17">
        <f>SUM(H131,I131)</f>
        <v>0</v>
      </c>
      <c r="H131" s="17">
        <v>0</v>
      </c>
      <c r="I131" s="17" t="s">
        <v>22</v>
      </c>
      <c r="J131" s="17">
        <f>SUM(K131,L131)</f>
        <v>0</v>
      </c>
      <c r="K131" s="17">
        <v>0</v>
      </c>
      <c r="L131" s="17" t="s">
        <v>22</v>
      </c>
    </row>
    <row r="132" spans="1:12" ht="35.25" customHeight="1" x14ac:dyDescent="0.25">
      <c r="A132" s="15">
        <v>4630</v>
      </c>
      <c r="B132" s="16" t="s">
        <v>516</v>
      </c>
      <c r="C132" s="15" t="s">
        <v>372</v>
      </c>
      <c r="D132" s="17">
        <f>SUM(D134:D137)</f>
        <v>53000000</v>
      </c>
      <c r="E132" s="17">
        <f>SUM(E134:E137)</f>
        <v>53000000</v>
      </c>
      <c r="F132" s="17" t="s">
        <v>22</v>
      </c>
      <c r="G132" s="17">
        <f>SUM(G134:G137)</f>
        <v>53000000</v>
      </c>
      <c r="H132" s="17">
        <f>SUM(H134:H137)</f>
        <v>53000000</v>
      </c>
      <c r="I132" s="17" t="s">
        <v>22</v>
      </c>
      <c r="J132" s="17">
        <f>SUM(J134:J137)</f>
        <v>9015000</v>
      </c>
      <c r="K132" s="17">
        <f>SUM(K134:K137)</f>
        <v>9015000</v>
      </c>
      <c r="L132" s="17" t="s">
        <v>22</v>
      </c>
    </row>
    <row r="133" spans="1:12" ht="39.75" hidden="1" customHeight="1" x14ac:dyDescent="0.25">
      <c r="A133" s="15"/>
      <c r="B133" s="16" t="s">
        <v>517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1:12" ht="39.75" hidden="1" customHeight="1" x14ac:dyDescent="0.25">
      <c r="A134" s="15">
        <v>4631</v>
      </c>
      <c r="B134" s="16" t="s">
        <v>518</v>
      </c>
      <c r="C134" s="15" t="s">
        <v>519</v>
      </c>
      <c r="D134" s="17">
        <f>SUM(E134,F134)</f>
        <v>0</v>
      </c>
      <c r="E134" s="17">
        <v>0</v>
      </c>
      <c r="F134" s="17" t="s">
        <v>22</v>
      </c>
      <c r="G134" s="17">
        <f>SUM(H134,I134)</f>
        <v>0</v>
      </c>
      <c r="H134" s="17">
        <v>0</v>
      </c>
      <c r="I134" s="17" t="s">
        <v>22</v>
      </c>
      <c r="J134" s="17">
        <f>SUM(K134,L134)</f>
        <v>0</v>
      </c>
      <c r="K134" s="17">
        <v>0</v>
      </c>
      <c r="L134" s="17" t="s">
        <v>22</v>
      </c>
    </row>
    <row r="135" spans="1:12" ht="39.75" hidden="1" customHeight="1" x14ac:dyDescent="0.25">
      <c r="A135" s="15">
        <v>4632</v>
      </c>
      <c r="B135" s="16" t="s">
        <v>520</v>
      </c>
      <c r="C135" s="15" t="s">
        <v>521</v>
      </c>
      <c r="D135" s="17">
        <f>SUM(E135,F135)</f>
        <v>0</v>
      </c>
      <c r="E135" s="17">
        <v>0</v>
      </c>
      <c r="F135" s="17" t="s">
        <v>22</v>
      </c>
      <c r="G135" s="17">
        <f>SUM(H135,I135)</f>
        <v>0</v>
      </c>
      <c r="H135" s="17">
        <v>0</v>
      </c>
      <c r="I135" s="17" t="s">
        <v>22</v>
      </c>
      <c r="J135" s="17">
        <f>SUM(K135,L135)</f>
        <v>0</v>
      </c>
      <c r="K135" s="17">
        <v>0</v>
      </c>
      <c r="L135" s="17" t="s">
        <v>22</v>
      </c>
    </row>
    <row r="136" spans="1:12" ht="39.75" hidden="1" customHeight="1" x14ac:dyDescent="0.25">
      <c r="A136" s="15">
        <v>4633</v>
      </c>
      <c r="B136" s="16" t="s">
        <v>522</v>
      </c>
      <c r="C136" s="15" t="s">
        <v>523</v>
      </c>
      <c r="D136" s="17">
        <f>SUM(E136,F136)</f>
        <v>0</v>
      </c>
      <c r="E136" s="17">
        <v>0</v>
      </c>
      <c r="F136" s="17" t="s">
        <v>22</v>
      </c>
      <c r="G136" s="17">
        <f>SUM(H136,I136)</f>
        <v>0</v>
      </c>
      <c r="H136" s="17">
        <v>0</v>
      </c>
      <c r="I136" s="17" t="s">
        <v>22</v>
      </c>
      <c r="J136" s="17">
        <f>SUM(K136,L136)</f>
        <v>0</v>
      </c>
      <c r="K136" s="17">
        <v>0</v>
      </c>
      <c r="L136" s="17" t="s">
        <v>22</v>
      </c>
    </row>
    <row r="137" spans="1:12" ht="29.25" customHeight="1" x14ac:dyDescent="0.25">
      <c r="A137" s="15">
        <v>4634</v>
      </c>
      <c r="B137" s="16" t="s">
        <v>524</v>
      </c>
      <c r="C137" s="15" t="s">
        <v>525</v>
      </c>
      <c r="D137" s="17">
        <f>SUM(E137,F137)</f>
        <v>53000000</v>
      </c>
      <c r="E137" s="17">
        <v>53000000</v>
      </c>
      <c r="F137" s="17" t="s">
        <v>22</v>
      </c>
      <c r="G137" s="17">
        <f>SUM(H137,I137)</f>
        <v>53000000</v>
      </c>
      <c r="H137" s="17">
        <v>53000000</v>
      </c>
      <c r="I137" s="17" t="s">
        <v>22</v>
      </c>
      <c r="J137" s="17">
        <f>SUM(K137,L137)</f>
        <v>9015000</v>
      </c>
      <c r="K137" s="17">
        <v>9015000</v>
      </c>
      <c r="L137" s="17" t="s">
        <v>22</v>
      </c>
    </row>
    <row r="138" spans="1:12" ht="39.75" hidden="1" customHeight="1" x14ac:dyDescent="0.25">
      <c r="A138" s="15">
        <v>4640</v>
      </c>
      <c r="B138" s="16" t="s">
        <v>526</v>
      </c>
      <c r="C138" s="15" t="s">
        <v>372</v>
      </c>
      <c r="D138" s="17">
        <f>SUM(D140)</f>
        <v>0</v>
      </c>
      <c r="E138" s="17">
        <f>SUM(E140)</f>
        <v>0</v>
      </c>
      <c r="F138" s="17" t="s">
        <v>22</v>
      </c>
      <c r="G138" s="17">
        <f>SUM(G140)</f>
        <v>0</v>
      </c>
      <c r="H138" s="17">
        <f>SUM(H140)</f>
        <v>0</v>
      </c>
      <c r="I138" s="17" t="s">
        <v>22</v>
      </c>
      <c r="J138" s="17">
        <f>SUM(J140)</f>
        <v>0</v>
      </c>
      <c r="K138" s="17">
        <f>SUM(K140)</f>
        <v>0</v>
      </c>
      <c r="L138" s="17" t="s">
        <v>22</v>
      </c>
    </row>
    <row r="139" spans="1:12" ht="39.75" hidden="1" customHeight="1" x14ac:dyDescent="0.25">
      <c r="A139" s="15"/>
      <c r="B139" s="16" t="s">
        <v>517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</row>
    <row r="140" spans="1:12" ht="39.75" hidden="1" customHeight="1" x14ac:dyDescent="0.25">
      <c r="A140" s="15">
        <v>4641</v>
      </c>
      <c r="B140" s="16" t="s">
        <v>527</v>
      </c>
      <c r="C140" s="15" t="s">
        <v>528</v>
      </c>
      <c r="D140" s="17">
        <f>SUM(E140,F140)</f>
        <v>0</v>
      </c>
      <c r="E140" s="17">
        <v>0</v>
      </c>
      <c r="F140" s="17" t="s">
        <v>22</v>
      </c>
      <c r="G140" s="17">
        <f>SUM(H140,I140)</f>
        <v>0</v>
      </c>
      <c r="H140" s="17">
        <v>0</v>
      </c>
      <c r="I140" s="17" t="s">
        <v>22</v>
      </c>
      <c r="J140" s="17">
        <f>SUM(K140,L140)</f>
        <v>0</v>
      </c>
      <c r="K140" s="17">
        <v>0</v>
      </c>
      <c r="L140" s="17" t="s">
        <v>22</v>
      </c>
    </row>
    <row r="141" spans="1:12" ht="39.75" customHeight="1" x14ac:dyDescent="0.25">
      <c r="A141" s="15">
        <v>4700</v>
      </c>
      <c r="B141" s="16" t="s">
        <v>529</v>
      </c>
      <c r="C141" s="15" t="s">
        <v>372</v>
      </c>
      <c r="D141" s="17">
        <f t="shared" ref="D141:L141" si="11">SUM(D143,D147,D153,D156,D160,D163,D166)</f>
        <v>811669240</v>
      </c>
      <c r="E141" s="17">
        <f t="shared" si="11"/>
        <v>811669240</v>
      </c>
      <c r="F141" s="17">
        <f t="shared" si="11"/>
        <v>0</v>
      </c>
      <c r="G141" s="17">
        <f t="shared" si="11"/>
        <v>62208340</v>
      </c>
      <c r="H141" s="17">
        <f t="shared" si="11"/>
        <v>815669240</v>
      </c>
      <c r="I141" s="17">
        <f t="shared" si="11"/>
        <v>0</v>
      </c>
      <c r="J141" s="17">
        <f t="shared" si="11"/>
        <v>9846747</v>
      </c>
      <c r="K141" s="17">
        <f t="shared" si="11"/>
        <v>309846747</v>
      </c>
      <c r="L141" s="17">
        <f t="shared" si="11"/>
        <v>0</v>
      </c>
    </row>
    <row r="142" spans="1:12" ht="1.5" customHeight="1" x14ac:dyDescent="0.25">
      <c r="A142" s="15"/>
      <c r="B142" s="16" t="s">
        <v>370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</row>
    <row r="143" spans="1:12" ht="36.75" customHeight="1" x14ac:dyDescent="0.25">
      <c r="A143" s="15">
        <v>4710</v>
      </c>
      <c r="B143" s="16" t="s">
        <v>530</v>
      </c>
      <c r="C143" s="15" t="s">
        <v>372</v>
      </c>
      <c r="D143" s="17">
        <f>SUM(D145:D146)</f>
        <v>1000000</v>
      </c>
      <c r="E143" s="17">
        <f>SUM(E145:E146)</f>
        <v>1000000</v>
      </c>
      <c r="F143" s="17" t="s">
        <v>22</v>
      </c>
      <c r="G143" s="17">
        <f>SUM(G145:G146)</f>
        <v>1000000</v>
      </c>
      <c r="H143" s="17">
        <f>SUM(H145:H146)</f>
        <v>1000000</v>
      </c>
      <c r="I143" s="17" t="s">
        <v>22</v>
      </c>
      <c r="J143" s="17">
        <f>SUM(J145:J146)</f>
        <v>786820</v>
      </c>
      <c r="K143" s="17">
        <f>SUM(K145:K146)</f>
        <v>786820</v>
      </c>
      <c r="L143" s="17" t="s">
        <v>22</v>
      </c>
    </row>
    <row r="144" spans="1:12" ht="39.75" hidden="1" customHeight="1" x14ac:dyDescent="0.25">
      <c r="A144" s="15"/>
      <c r="B144" s="16" t="s">
        <v>517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</row>
    <row r="145" spans="1:12" ht="39.75" hidden="1" customHeight="1" x14ac:dyDescent="0.25">
      <c r="A145" s="15">
        <v>4711</v>
      </c>
      <c r="B145" s="16" t="s">
        <v>531</v>
      </c>
      <c r="C145" s="15" t="s">
        <v>532</v>
      </c>
      <c r="D145" s="17">
        <f>SUM(E145,F145)</f>
        <v>0</v>
      </c>
      <c r="E145" s="17">
        <v>0</v>
      </c>
      <c r="F145" s="17" t="s">
        <v>22</v>
      </c>
      <c r="G145" s="17">
        <f>SUM(H145,I145)</f>
        <v>0</v>
      </c>
      <c r="H145" s="17">
        <v>0</v>
      </c>
      <c r="I145" s="17" t="s">
        <v>22</v>
      </c>
      <c r="J145" s="17">
        <f>SUM(K145,L145)</f>
        <v>0</v>
      </c>
      <c r="K145" s="17">
        <v>0</v>
      </c>
      <c r="L145" s="17" t="s">
        <v>22</v>
      </c>
    </row>
    <row r="146" spans="1:12" ht="39.950000000000003" customHeight="1" x14ac:dyDescent="0.25">
      <c r="A146" s="15">
        <v>4712</v>
      </c>
      <c r="B146" s="16" t="s">
        <v>533</v>
      </c>
      <c r="C146" s="15" t="s">
        <v>534</v>
      </c>
      <c r="D146" s="17">
        <f>SUM(E146,F146)</f>
        <v>1000000</v>
      </c>
      <c r="E146" s="17">
        <v>1000000</v>
      </c>
      <c r="F146" s="17" t="s">
        <v>22</v>
      </c>
      <c r="G146" s="17">
        <f>SUM(H146,I146)</f>
        <v>1000000</v>
      </c>
      <c r="H146" s="17">
        <v>1000000</v>
      </c>
      <c r="I146" s="17" t="s">
        <v>22</v>
      </c>
      <c r="J146" s="17">
        <f>SUM(K146,L146)</f>
        <v>786820</v>
      </c>
      <c r="K146" s="17">
        <v>786820</v>
      </c>
      <c r="L146" s="17" t="s">
        <v>22</v>
      </c>
    </row>
    <row r="147" spans="1:12" ht="36" customHeight="1" x14ac:dyDescent="0.25">
      <c r="A147" s="15">
        <v>4720</v>
      </c>
      <c r="B147" s="16" t="s">
        <v>535</v>
      </c>
      <c r="C147" s="15" t="s">
        <v>372</v>
      </c>
      <c r="D147" s="17">
        <f>SUM(D149:D152)</f>
        <v>7000000</v>
      </c>
      <c r="E147" s="17">
        <f>SUM(E149:E152)</f>
        <v>7000000</v>
      </c>
      <c r="F147" s="17" t="s">
        <v>22</v>
      </c>
      <c r="G147" s="17">
        <f>SUM(G149:G152)</f>
        <v>11000000</v>
      </c>
      <c r="H147" s="17">
        <f>SUM(H149:H152)</f>
        <v>11000000</v>
      </c>
      <c r="I147" s="17" t="s">
        <v>22</v>
      </c>
      <c r="J147" s="17">
        <f>SUM(J149:J152)</f>
        <v>9059927</v>
      </c>
      <c r="K147" s="17">
        <f>SUM(K149:K152)</f>
        <v>9059927</v>
      </c>
      <c r="L147" s="17" t="s">
        <v>22</v>
      </c>
    </row>
    <row r="148" spans="1:12" ht="39.75" hidden="1" customHeight="1" x14ac:dyDescent="0.25">
      <c r="A148" s="15"/>
      <c r="B148" s="16" t="s">
        <v>517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</row>
    <row r="149" spans="1:12" ht="39.75" hidden="1" customHeight="1" x14ac:dyDescent="0.25">
      <c r="A149" s="15">
        <v>4721</v>
      </c>
      <c r="B149" s="16" t="s">
        <v>536</v>
      </c>
      <c r="C149" s="15" t="s">
        <v>537</v>
      </c>
      <c r="D149" s="17">
        <f>SUM(E149,F149)</f>
        <v>0</v>
      </c>
      <c r="E149" s="17">
        <v>0</v>
      </c>
      <c r="F149" s="17" t="s">
        <v>22</v>
      </c>
      <c r="G149" s="17">
        <f>SUM(H149,I149)</f>
        <v>0</v>
      </c>
      <c r="H149" s="17">
        <v>0</v>
      </c>
      <c r="I149" s="17" t="s">
        <v>22</v>
      </c>
      <c r="J149" s="17">
        <f>SUM(K149,L149)</f>
        <v>0</v>
      </c>
      <c r="K149" s="17">
        <v>0</v>
      </c>
      <c r="L149" s="17" t="s">
        <v>22</v>
      </c>
    </row>
    <row r="150" spans="1:12" ht="39.75" hidden="1" customHeight="1" x14ac:dyDescent="0.25">
      <c r="A150" s="15">
        <v>4722</v>
      </c>
      <c r="B150" s="16" t="s">
        <v>538</v>
      </c>
      <c r="C150" s="15" t="s">
        <v>539</v>
      </c>
      <c r="D150" s="17">
        <f>SUM(E150,F150)</f>
        <v>0</v>
      </c>
      <c r="E150" s="17">
        <v>0</v>
      </c>
      <c r="F150" s="17" t="s">
        <v>22</v>
      </c>
      <c r="G150" s="17">
        <f>SUM(H150,I150)</f>
        <v>0</v>
      </c>
      <c r="H150" s="17">
        <v>0</v>
      </c>
      <c r="I150" s="17" t="s">
        <v>22</v>
      </c>
      <c r="J150" s="17">
        <f>SUM(K150,L150)</f>
        <v>0</v>
      </c>
      <c r="K150" s="17">
        <v>0</v>
      </c>
      <c r="L150" s="17" t="s">
        <v>22</v>
      </c>
    </row>
    <row r="151" spans="1:12" ht="32.25" customHeight="1" x14ac:dyDescent="0.25">
      <c r="A151" s="15">
        <v>4723</v>
      </c>
      <c r="B151" s="16" t="s">
        <v>540</v>
      </c>
      <c r="C151" s="15" t="s">
        <v>541</v>
      </c>
      <c r="D151" s="17">
        <f>SUM(E151,F151)</f>
        <v>7000000</v>
      </c>
      <c r="E151" s="17">
        <v>7000000</v>
      </c>
      <c r="F151" s="17" t="s">
        <v>22</v>
      </c>
      <c r="G151" s="17">
        <f>SUM(H151,I151)</f>
        <v>11000000</v>
      </c>
      <c r="H151" s="17">
        <v>11000000</v>
      </c>
      <c r="I151" s="17" t="s">
        <v>22</v>
      </c>
      <c r="J151" s="17">
        <f>SUM(K151,L151)</f>
        <v>9059927</v>
      </c>
      <c r="K151" s="17">
        <v>9059927</v>
      </c>
      <c r="L151" s="17" t="s">
        <v>22</v>
      </c>
    </row>
    <row r="152" spans="1:12" ht="39.75" hidden="1" customHeight="1" x14ac:dyDescent="0.25">
      <c r="A152" s="15">
        <v>4724</v>
      </c>
      <c r="B152" s="16" t="s">
        <v>542</v>
      </c>
      <c r="C152" s="15" t="s">
        <v>543</v>
      </c>
      <c r="D152" s="17">
        <f>SUM(E152,F152)</f>
        <v>0</v>
      </c>
      <c r="E152" s="17">
        <v>0</v>
      </c>
      <c r="F152" s="17" t="s">
        <v>22</v>
      </c>
      <c r="G152" s="17">
        <f>SUM(H152,I152)</f>
        <v>0</v>
      </c>
      <c r="H152" s="17">
        <v>0</v>
      </c>
      <c r="I152" s="17" t="s">
        <v>22</v>
      </c>
      <c r="J152" s="17">
        <f>SUM(K152,L152)</f>
        <v>0</v>
      </c>
      <c r="K152" s="17">
        <v>0</v>
      </c>
      <c r="L152" s="17" t="s">
        <v>22</v>
      </c>
    </row>
    <row r="153" spans="1:12" ht="39.75" hidden="1" customHeight="1" x14ac:dyDescent="0.25">
      <c r="A153" s="15">
        <v>4730</v>
      </c>
      <c r="B153" s="16" t="s">
        <v>544</v>
      </c>
      <c r="C153" s="15" t="s">
        <v>372</v>
      </c>
      <c r="D153" s="17">
        <f>SUM(D155)</f>
        <v>0</v>
      </c>
      <c r="E153" s="17">
        <f>SUM(E155)</f>
        <v>0</v>
      </c>
      <c r="F153" s="17" t="s">
        <v>22</v>
      </c>
      <c r="G153" s="17">
        <f>SUM(G155)</f>
        <v>0</v>
      </c>
      <c r="H153" s="17">
        <f>SUM(H155)</f>
        <v>0</v>
      </c>
      <c r="I153" s="17" t="s">
        <v>22</v>
      </c>
      <c r="J153" s="17">
        <f>SUM(J155)</f>
        <v>0</v>
      </c>
      <c r="K153" s="17">
        <f>SUM(K155)</f>
        <v>0</v>
      </c>
      <c r="L153" s="17" t="s">
        <v>22</v>
      </c>
    </row>
    <row r="154" spans="1:12" ht="39.75" hidden="1" customHeight="1" x14ac:dyDescent="0.25">
      <c r="A154" s="15"/>
      <c r="B154" s="16" t="s">
        <v>167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1:12" ht="39.75" hidden="1" customHeight="1" x14ac:dyDescent="0.25">
      <c r="A155" s="15">
        <v>4731</v>
      </c>
      <c r="B155" s="16" t="s">
        <v>545</v>
      </c>
      <c r="C155" s="15" t="s">
        <v>546</v>
      </c>
      <c r="D155" s="17">
        <f>SUM(E155,F155)</f>
        <v>0</v>
      </c>
      <c r="E155" s="17">
        <v>0</v>
      </c>
      <c r="F155" s="17" t="s">
        <v>22</v>
      </c>
      <c r="G155" s="17">
        <f>SUM(H155,I155)</f>
        <v>0</v>
      </c>
      <c r="H155" s="17">
        <v>0</v>
      </c>
      <c r="I155" s="17" t="s">
        <v>22</v>
      </c>
      <c r="J155" s="17">
        <f>SUM(K155,L155)</f>
        <v>0</v>
      </c>
      <c r="K155" s="17">
        <v>0</v>
      </c>
      <c r="L155" s="17" t="s">
        <v>22</v>
      </c>
    </row>
    <row r="156" spans="1:12" ht="39.75" hidden="1" customHeight="1" x14ac:dyDescent="0.25">
      <c r="A156" s="15">
        <v>4740</v>
      </c>
      <c r="B156" s="16" t="s">
        <v>547</v>
      </c>
      <c r="C156" s="15" t="s">
        <v>372</v>
      </c>
      <c r="D156" s="17">
        <f>SUM(D158:D159)</f>
        <v>0</v>
      </c>
      <c r="E156" s="17">
        <f>SUM(E158:E159)</f>
        <v>0</v>
      </c>
      <c r="F156" s="17" t="s">
        <v>22</v>
      </c>
      <c r="G156" s="17">
        <f>SUM(G158:G159)</f>
        <v>0</v>
      </c>
      <c r="H156" s="17">
        <f>SUM(H158:H159)</f>
        <v>0</v>
      </c>
      <c r="I156" s="17" t="s">
        <v>22</v>
      </c>
      <c r="J156" s="17">
        <f>SUM(J158:J159)</f>
        <v>0</v>
      </c>
      <c r="K156" s="17">
        <f>SUM(K158:K159)</f>
        <v>0</v>
      </c>
      <c r="L156" s="17" t="s">
        <v>22</v>
      </c>
    </row>
    <row r="157" spans="1:12" ht="39.75" hidden="1" customHeight="1" x14ac:dyDescent="0.25">
      <c r="A157" s="15"/>
      <c r="B157" s="16" t="s">
        <v>167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  <row r="158" spans="1:12" ht="39.75" hidden="1" customHeight="1" x14ac:dyDescent="0.25">
      <c r="A158" s="15">
        <v>4741</v>
      </c>
      <c r="B158" s="16" t="s">
        <v>548</v>
      </c>
      <c r="C158" s="15" t="s">
        <v>549</v>
      </c>
      <c r="D158" s="17">
        <f>SUM(E158,F158)</f>
        <v>0</v>
      </c>
      <c r="E158" s="17">
        <v>0</v>
      </c>
      <c r="F158" s="17" t="s">
        <v>22</v>
      </c>
      <c r="G158" s="17">
        <f>SUM(H158,I158)</f>
        <v>0</v>
      </c>
      <c r="H158" s="17">
        <v>0</v>
      </c>
      <c r="I158" s="17" t="s">
        <v>22</v>
      </c>
      <c r="J158" s="17">
        <f>SUM(K158,L158)</f>
        <v>0</v>
      </c>
      <c r="K158" s="17">
        <v>0</v>
      </c>
      <c r="L158" s="17" t="s">
        <v>22</v>
      </c>
    </row>
    <row r="159" spans="1:12" ht="39.75" hidden="1" customHeight="1" x14ac:dyDescent="0.25">
      <c r="A159" s="15">
        <v>4742</v>
      </c>
      <c r="B159" s="16" t="s">
        <v>550</v>
      </c>
      <c r="C159" s="15" t="s">
        <v>551</v>
      </c>
      <c r="D159" s="17">
        <f>SUM(E159,F159)</f>
        <v>0</v>
      </c>
      <c r="E159" s="17">
        <v>0</v>
      </c>
      <c r="F159" s="17" t="s">
        <v>22</v>
      </c>
      <c r="G159" s="17">
        <f>SUM(H159,I159)</f>
        <v>0</v>
      </c>
      <c r="H159" s="17">
        <v>0</v>
      </c>
      <c r="I159" s="17" t="s">
        <v>22</v>
      </c>
      <c r="J159" s="17">
        <f>SUM(K159,L159)</f>
        <v>0</v>
      </c>
      <c r="K159" s="17">
        <v>0</v>
      </c>
      <c r="L159" s="17" t="s">
        <v>22</v>
      </c>
    </row>
    <row r="160" spans="1:12" ht="39.75" hidden="1" customHeight="1" x14ac:dyDescent="0.25">
      <c r="A160" s="15">
        <v>4750</v>
      </c>
      <c r="B160" s="16" t="s">
        <v>552</v>
      </c>
      <c r="C160" s="15" t="s">
        <v>372</v>
      </c>
      <c r="D160" s="17">
        <f>SUM(D162)</f>
        <v>0</v>
      </c>
      <c r="E160" s="17">
        <f>SUM(E162)</f>
        <v>0</v>
      </c>
      <c r="F160" s="17" t="s">
        <v>22</v>
      </c>
      <c r="G160" s="17">
        <f>SUM(G162)</f>
        <v>0</v>
      </c>
      <c r="H160" s="17">
        <f>SUM(H162)</f>
        <v>0</v>
      </c>
      <c r="I160" s="17" t="s">
        <v>22</v>
      </c>
      <c r="J160" s="17">
        <f>SUM(J162)</f>
        <v>0</v>
      </c>
      <c r="K160" s="17">
        <f>SUM(K162)</f>
        <v>0</v>
      </c>
      <c r="L160" s="17" t="s">
        <v>22</v>
      </c>
    </row>
    <row r="161" spans="1:12" ht="39.75" hidden="1" customHeight="1" x14ac:dyDescent="0.25">
      <c r="A161" s="15"/>
      <c r="B161" s="16" t="s">
        <v>167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</row>
    <row r="162" spans="1:12" ht="39.75" hidden="1" customHeight="1" x14ac:dyDescent="0.25">
      <c r="A162" s="15">
        <v>4751</v>
      </c>
      <c r="B162" s="16" t="s">
        <v>553</v>
      </c>
      <c r="C162" s="15" t="s">
        <v>554</v>
      </c>
      <c r="D162" s="17">
        <f>SUM(E162,F162)</f>
        <v>0</v>
      </c>
      <c r="E162" s="17">
        <v>0</v>
      </c>
      <c r="F162" s="17" t="s">
        <v>22</v>
      </c>
      <c r="G162" s="17">
        <f>SUM(H162,I162)</f>
        <v>0</v>
      </c>
      <c r="H162" s="17">
        <v>0</v>
      </c>
      <c r="I162" s="17" t="s">
        <v>22</v>
      </c>
      <c r="J162" s="17">
        <f>SUM(K162,L162)</f>
        <v>0</v>
      </c>
      <c r="K162" s="17">
        <v>0</v>
      </c>
      <c r="L162" s="17" t="s">
        <v>22</v>
      </c>
    </row>
    <row r="163" spans="1:12" ht="1.5" customHeight="1" x14ac:dyDescent="0.25">
      <c r="A163" s="15">
        <v>4760</v>
      </c>
      <c r="B163" s="16" t="s">
        <v>555</v>
      </c>
      <c r="C163" s="15" t="s">
        <v>372</v>
      </c>
      <c r="D163" s="17">
        <f>SUM(D165)</f>
        <v>0</v>
      </c>
      <c r="E163" s="17">
        <f>SUM(E165)</f>
        <v>0</v>
      </c>
      <c r="F163" s="17" t="s">
        <v>22</v>
      </c>
      <c r="G163" s="17">
        <f>SUM(G165)</f>
        <v>0</v>
      </c>
      <c r="H163" s="17">
        <f>SUM(H165)</f>
        <v>0</v>
      </c>
      <c r="I163" s="17" t="s">
        <v>22</v>
      </c>
      <c r="J163" s="17">
        <f>SUM(J165)</f>
        <v>0</v>
      </c>
      <c r="K163" s="17">
        <f>SUM(K165)</f>
        <v>0</v>
      </c>
      <c r="L163" s="17" t="s">
        <v>22</v>
      </c>
    </row>
    <row r="164" spans="1:12" ht="39.75" hidden="1" customHeight="1" x14ac:dyDescent="0.25">
      <c r="A164" s="15"/>
      <c r="B164" s="16" t="s">
        <v>167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</row>
    <row r="165" spans="1:12" ht="39.75" hidden="1" customHeight="1" x14ac:dyDescent="0.25">
      <c r="A165" s="15">
        <v>4761</v>
      </c>
      <c r="B165" s="16" t="s">
        <v>556</v>
      </c>
      <c r="C165" s="15" t="s">
        <v>557</v>
      </c>
      <c r="D165" s="17">
        <f>SUM(E165,F165)</f>
        <v>0</v>
      </c>
      <c r="E165" s="17">
        <v>0</v>
      </c>
      <c r="F165" s="17" t="s">
        <v>22</v>
      </c>
      <c r="G165" s="17">
        <f>SUM(H165,I165)</f>
        <v>0</v>
      </c>
      <c r="H165" s="17">
        <v>0</v>
      </c>
      <c r="I165" s="17" t="s">
        <v>22</v>
      </c>
      <c r="J165" s="17">
        <f>SUM(K165,L165)</f>
        <v>0</v>
      </c>
      <c r="K165" s="17">
        <v>0</v>
      </c>
      <c r="L165" s="17" t="s">
        <v>22</v>
      </c>
    </row>
    <row r="166" spans="1:12" ht="34.5" customHeight="1" x14ac:dyDescent="0.25">
      <c r="A166" s="15">
        <v>4770</v>
      </c>
      <c r="B166" s="16" t="s">
        <v>558</v>
      </c>
      <c r="C166" s="15" t="s">
        <v>372</v>
      </c>
      <c r="D166" s="17">
        <f t="shared" ref="D166:L166" si="12">SUM(D168)</f>
        <v>803669240</v>
      </c>
      <c r="E166" s="17">
        <f t="shared" si="12"/>
        <v>803669240</v>
      </c>
      <c r="F166" s="17">
        <f t="shared" si="12"/>
        <v>0</v>
      </c>
      <c r="G166" s="17">
        <f t="shared" si="12"/>
        <v>50208340</v>
      </c>
      <c r="H166" s="17">
        <f t="shared" si="12"/>
        <v>803669240</v>
      </c>
      <c r="I166" s="17">
        <f t="shared" si="12"/>
        <v>0</v>
      </c>
      <c r="J166" s="17">
        <f t="shared" si="12"/>
        <v>0</v>
      </c>
      <c r="K166" s="17">
        <f t="shared" si="12"/>
        <v>300000000</v>
      </c>
      <c r="L166" s="17">
        <f t="shared" si="12"/>
        <v>0</v>
      </c>
    </row>
    <row r="167" spans="1:12" ht="39.75" hidden="1" customHeight="1" x14ac:dyDescent="0.25">
      <c r="A167" s="15"/>
      <c r="B167" s="16" t="s">
        <v>167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</row>
    <row r="168" spans="1:12" ht="39.950000000000003" customHeight="1" x14ac:dyDescent="0.25">
      <c r="A168" s="15">
        <v>4771</v>
      </c>
      <c r="B168" s="16" t="s">
        <v>559</v>
      </c>
      <c r="C168" s="15" t="s">
        <v>560</v>
      </c>
      <c r="D168" s="17">
        <v>803669240</v>
      </c>
      <c r="E168" s="17">
        <v>803669240</v>
      </c>
      <c r="F168" s="17">
        <v>0</v>
      </c>
      <c r="G168" s="17">
        <v>50208340</v>
      </c>
      <c r="H168" s="17">
        <v>803669240</v>
      </c>
      <c r="I168" s="17">
        <v>0</v>
      </c>
      <c r="J168" s="17">
        <v>0</v>
      </c>
      <c r="K168" s="17">
        <v>300000000</v>
      </c>
      <c r="L168" s="17">
        <v>0</v>
      </c>
    </row>
    <row r="169" spans="1:12" ht="39.950000000000003" customHeight="1" x14ac:dyDescent="0.25">
      <c r="A169" s="15">
        <v>4772</v>
      </c>
      <c r="B169" s="16" t="s">
        <v>561</v>
      </c>
      <c r="C169" s="15" t="s">
        <v>372</v>
      </c>
      <c r="D169" s="17">
        <f>SUM(E169,F169)</f>
        <v>0</v>
      </c>
      <c r="E169" s="17">
        <v>0</v>
      </c>
      <c r="F169" s="17" t="s">
        <v>22</v>
      </c>
      <c r="G169" s="17">
        <f>SUM(H169,I169)</f>
        <v>753460900</v>
      </c>
      <c r="H169" s="17">
        <v>753460900</v>
      </c>
      <c r="I169" s="17" t="s">
        <v>22</v>
      </c>
      <c r="J169" s="17">
        <f>SUM(K169,L169)</f>
        <v>300000000</v>
      </c>
      <c r="K169" s="17">
        <v>300000000</v>
      </c>
      <c r="L169" s="17" t="s">
        <v>22</v>
      </c>
    </row>
    <row r="170" spans="1:12" ht="39.950000000000003" customHeight="1" x14ac:dyDescent="0.25">
      <c r="A170" s="15">
        <v>5000</v>
      </c>
      <c r="B170" s="16" t="s">
        <v>562</v>
      </c>
      <c r="C170" s="15" t="s">
        <v>372</v>
      </c>
      <c r="D170" s="17">
        <f>SUM(D172,D190,D196,D199,D205)</f>
        <v>0</v>
      </c>
      <c r="E170" s="17" t="s">
        <v>22</v>
      </c>
      <c r="F170" s="17">
        <f>SUM(F172,F190,F196,F199,F205)</f>
        <v>0</v>
      </c>
      <c r="G170" s="17">
        <f>SUM(G172,G190,G196,G199,G205)</f>
        <v>2105065098.3</v>
      </c>
      <c r="H170" s="17" t="s">
        <v>22</v>
      </c>
      <c r="I170" s="17">
        <f>SUM(I172,I190,I196,I199,I205)</f>
        <v>2105065098.3</v>
      </c>
      <c r="J170" s="17">
        <f>SUM(J172,J190,J196,J199,J205)</f>
        <v>1177384063</v>
      </c>
      <c r="K170" s="17" t="s">
        <v>22</v>
      </c>
      <c r="L170" s="17">
        <f>SUM(L172,L190,L196,L199,L205)</f>
        <v>1177384063</v>
      </c>
    </row>
    <row r="171" spans="1:12" ht="39.75" hidden="1" customHeight="1" x14ac:dyDescent="0.25">
      <c r="A171" s="15"/>
      <c r="B171" s="16" t="s">
        <v>370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</row>
    <row r="172" spans="1:12" ht="37.5" customHeight="1" x14ac:dyDescent="0.25">
      <c r="A172" s="15">
        <v>5100</v>
      </c>
      <c r="B172" s="16" t="s">
        <v>563</v>
      </c>
      <c r="C172" s="15" t="s">
        <v>372</v>
      </c>
      <c r="D172" s="17">
        <f>SUM(D174,D179,D184)</f>
        <v>0</v>
      </c>
      <c r="E172" s="17" t="s">
        <v>22</v>
      </c>
      <c r="F172" s="17">
        <f>SUM(F174,F179,F184)</f>
        <v>0</v>
      </c>
      <c r="G172" s="17">
        <f>SUM(G174,G179,G184)</f>
        <v>2101065098.3</v>
      </c>
      <c r="H172" s="17" t="s">
        <v>22</v>
      </c>
      <c r="I172" s="17">
        <f>SUM(I174,I179,I184)</f>
        <v>2101065098.3</v>
      </c>
      <c r="J172" s="17">
        <f>SUM(J174,J179,J184)</f>
        <v>1175884063</v>
      </c>
      <c r="K172" s="17" t="s">
        <v>22</v>
      </c>
      <c r="L172" s="17">
        <f>SUM(L174,L179,L184)</f>
        <v>1175884063</v>
      </c>
    </row>
    <row r="173" spans="1:12" ht="39.75" hidden="1" customHeight="1" x14ac:dyDescent="0.25">
      <c r="A173" s="15"/>
      <c r="B173" s="16" t="s">
        <v>370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1:12" ht="38.25" customHeight="1" x14ac:dyDescent="0.25">
      <c r="A174" s="15">
        <v>5110</v>
      </c>
      <c r="B174" s="16" t="s">
        <v>564</v>
      </c>
      <c r="C174" s="15" t="s">
        <v>372</v>
      </c>
      <c r="D174" s="17">
        <f>SUM(D176:D178)</f>
        <v>0</v>
      </c>
      <c r="E174" s="17" t="s">
        <v>22</v>
      </c>
      <c r="F174" s="17">
        <f>SUM(F176:F178)</f>
        <v>0</v>
      </c>
      <c r="G174" s="17">
        <f>SUM(G176:G178)</f>
        <v>1956296100</v>
      </c>
      <c r="H174" s="17" t="s">
        <v>22</v>
      </c>
      <c r="I174" s="17">
        <f>SUM(I176:I178)</f>
        <v>1956296100</v>
      </c>
      <c r="J174" s="17">
        <f>SUM(J176:J178)</f>
        <v>1089034133</v>
      </c>
      <c r="K174" s="17" t="s">
        <v>22</v>
      </c>
      <c r="L174" s="17">
        <f>SUM(L176:L178)</f>
        <v>1089034133</v>
      </c>
    </row>
    <row r="175" spans="1:12" ht="39.75" hidden="1" customHeight="1" x14ac:dyDescent="0.25">
      <c r="A175" s="15"/>
      <c r="B175" s="16" t="s">
        <v>167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1:12" ht="39.75" hidden="1" customHeight="1" x14ac:dyDescent="0.25">
      <c r="A176" s="15">
        <v>5111</v>
      </c>
      <c r="B176" s="16" t="s">
        <v>565</v>
      </c>
      <c r="C176" s="15" t="s">
        <v>566</v>
      </c>
      <c r="D176" s="17">
        <f>SUM(E176,F176)</f>
        <v>0</v>
      </c>
      <c r="E176" s="17" t="s">
        <v>22</v>
      </c>
      <c r="F176" s="17">
        <v>0</v>
      </c>
      <c r="G176" s="17">
        <f>SUM(H176,I176)</f>
        <v>0</v>
      </c>
      <c r="H176" s="17" t="s">
        <v>22</v>
      </c>
      <c r="I176" s="17">
        <v>0</v>
      </c>
      <c r="J176" s="17">
        <f>SUM(K176,L176)</f>
        <v>0</v>
      </c>
      <c r="K176" s="17" t="s">
        <v>22</v>
      </c>
      <c r="L176" s="17">
        <v>0</v>
      </c>
    </row>
    <row r="177" spans="1:12" ht="39.950000000000003" customHeight="1" x14ac:dyDescent="0.25">
      <c r="A177" s="15">
        <v>5112</v>
      </c>
      <c r="B177" s="16" t="s">
        <v>567</v>
      </c>
      <c r="C177" s="15" t="s">
        <v>568</v>
      </c>
      <c r="D177" s="17">
        <f>SUM(E177,F177)</f>
        <v>0</v>
      </c>
      <c r="E177" s="17" t="s">
        <v>22</v>
      </c>
      <c r="F177" s="17">
        <v>0</v>
      </c>
      <c r="G177" s="17">
        <f>SUM(H177,I177)</f>
        <v>767033400</v>
      </c>
      <c r="H177" s="17" t="s">
        <v>22</v>
      </c>
      <c r="I177" s="17">
        <v>767033400</v>
      </c>
      <c r="J177" s="17">
        <f>SUM(K177,L177)</f>
        <v>464650961</v>
      </c>
      <c r="K177" s="17" t="s">
        <v>22</v>
      </c>
      <c r="L177" s="17">
        <v>464650961</v>
      </c>
    </row>
    <row r="178" spans="1:12" ht="39.950000000000003" customHeight="1" x14ac:dyDescent="0.25">
      <c r="A178" s="15">
        <v>5113</v>
      </c>
      <c r="B178" s="16" t="s">
        <v>569</v>
      </c>
      <c r="C178" s="15" t="s">
        <v>570</v>
      </c>
      <c r="D178" s="17">
        <f>SUM(E178,F178)</f>
        <v>0</v>
      </c>
      <c r="E178" s="17" t="s">
        <v>22</v>
      </c>
      <c r="F178" s="17">
        <v>0</v>
      </c>
      <c r="G178" s="17">
        <f>SUM(H178,I178)</f>
        <v>1189262700</v>
      </c>
      <c r="H178" s="17" t="s">
        <v>22</v>
      </c>
      <c r="I178" s="17">
        <v>1189262700</v>
      </c>
      <c r="J178" s="17">
        <f>SUM(K178,L178)</f>
        <v>624383172</v>
      </c>
      <c r="K178" s="17" t="s">
        <v>22</v>
      </c>
      <c r="L178" s="17">
        <v>624383172</v>
      </c>
    </row>
    <row r="179" spans="1:12" ht="36.75" customHeight="1" x14ac:dyDescent="0.25">
      <c r="A179" s="15">
        <v>5120</v>
      </c>
      <c r="B179" s="16" t="s">
        <v>571</v>
      </c>
      <c r="C179" s="15" t="s">
        <v>372</v>
      </c>
      <c r="D179" s="17">
        <f>SUM(D181:D183)</f>
        <v>0</v>
      </c>
      <c r="E179" s="17" t="s">
        <v>22</v>
      </c>
      <c r="F179" s="17">
        <f>SUM(F181:F183)</f>
        <v>0</v>
      </c>
      <c r="G179" s="17">
        <f>SUM(G181:G183)</f>
        <v>77962000</v>
      </c>
      <c r="H179" s="17" t="s">
        <v>22</v>
      </c>
      <c r="I179" s="17">
        <f>SUM(I181:I183)</f>
        <v>77962000</v>
      </c>
      <c r="J179" s="17">
        <f>SUM(J181:J183)</f>
        <v>65555850</v>
      </c>
      <c r="K179" s="17" t="s">
        <v>22</v>
      </c>
      <c r="L179" s="17">
        <f>SUM(L181:L183)</f>
        <v>65555850</v>
      </c>
    </row>
    <row r="180" spans="1:12" ht="39.75" hidden="1" customHeight="1" x14ac:dyDescent="0.25">
      <c r="A180" s="15"/>
      <c r="B180" s="16" t="s">
        <v>167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</row>
    <row r="181" spans="1:12" ht="39.950000000000003" customHeight="1" x14ac:dyDescent="0.25">
      <c r="A181" s="15">
        <v>5121</v>
      </c>
      <c r="B181" s="16" t="s">
        <v>572</v>
      </c>
      <c r="C181" s="15" t="s">
        <v>573</v>
      </c>
      <c r="D181" s="17">
        <f>SUM(E181,F181)</f>
        <v>0</v>
      </c>
      <c r="E181" s="17" t="s">
        <v>22</v>
      </c>
      <c r="F181" s="17">
        <v>0</v>
      </c>
      <c r="G181" s="17">
        <f>SUM(H181,I181)</f>
        <v>50390000</v>
      </c>
      <c r="H181" s="17" t="s">
        <v>22</v>
      </c>
      <c r="I181" s="17">
        <v>50390000</v>
      </c>
      <c r="J181" s="17">
        <f>SUM(K181,L181)</f>
        <v>50390000</v>
      </c>
      <c r="K181" s="17" t="s">
        <v>22</v>
      </c>
      <c r="L181" s="17">
        <v>50390000</v>
      </c>
    </row>
    <row r="182" spans="1:12" ht="39.950000000000003" customHeight="1" x14ac:dyDescent="0.25">
      <c r="A182" s="15">
        <v>5122</v>
      </c>
      <c r="B182" s="16" t="s">
        <v>574</v>
      </c>
      <c r="C182" s="15" t="s">
        <v>575</v>
      </c>
      <c r="D182" s="17">
        <f>SUM(E182,F182)</f>
        <v>0</v>
      </c>
      <c r="E182" s="17" t="s">
        <v>22</v>
      </c>
      <c r="F182" s="17">
        <v>0</v>
      </c>
      <c r="G182" s="17">
        <f>SUM(H182,I182)</f>
        <v>18948000</v>
      </c>
      <c r="H182" s="17" t="s">
        <v>22</v>
      </c>
      <c r="I182" s="17">
        <v>18948000</v>
      </c>
      <c r="J182" s="17">
        <f>SUM(K182,L182)</f>
        <v>8256850</v>
      </c>
      <c r="K182" s="17" t="s">
        <v>22</v>
      </c>
      <c r="L182" s="17">
        <v>8256850</v>
      </c>
    </row>
    <row r="183" spans="1:12" ht="39.950000000000003" customHeight="1" x14ac:dyDescent="0.25">
      <c r="A183" s="15">
        <v>5123</v>
      </c>
      <c r="B183" s="16" t="s">
        <v>576</v>
      </c>
      <c r="C183" s="15" t="s">
        <v>577</v>
      </c>
      <c r="D183" s="17">
        <f>SUM(E183,F183)</f>
        <v>0</v>
      </c>
      <c r="E183" s="17" t="s">
        <v>22</v>
      </c>
      <c r="F183" s="17">
        <v>0</v>
      </c>
      <c r="G183" s="17">
        <f>SUM(H183,I183)</f>
        <v>8624000</v>
      </c>
      <c r="H183" s="17" t="s">
        <v>22</v>
      </c>
      <c r="I183" s="17">
        <v>8624000</v>
      </c>
      <c r="J183" s="17">
        <f>SUM(K183,L183)</f>
        <v>6909000</v>
      </c>
      <c r="K183" s="17" t="s">
        <v>22</v>
      </c>
      <c r="L183" s="17">
        <v>6909000</v>
      </c>
    </row>
    <row r="184" spans="1:12" ht="33.75" customHeight="1" x14ac:dyDescent="0.25">
      <c r="A184" s="15">
        <v>5130</v>
      </c>
      <c r="B184" s="16" t="s">
        <v>578</v>
      </c>
      <c r="C184" s="15" t="s">
        <v>372</v>
      </c>
      <c r="D184" s="17">
        <f>SUM(D186:D189)</f>
        <v>0</v>
      </c>
      <c r="E184" s="17" t="s">
        <v>22</v>
      </c>
      <c r="F184" s="17">
        <f>SUM(F186:F189)</f>
        <v>0</v>
      </c>
      <c r="G184" s="17">
        <f>SUM(G186:G189)</f>
        <v>66806998.299999997</v>
      </c>
      <c r="H184" s="17" t="s">
        <v>22</v>
      </c>
      <c r="I184" s="17">
        <f>SUM(I186:I189)</f>
        <v>66806998.299999997</v>
      </c>
      <c r="J184" s="17">
        <f>SUM(J186:J189)</f>
        <v>21294080</v>
      </c>
      <c r="K184" s="17" t="s">
        <v>22</v>
      </c>
      <c r="L184" s="17">
        <f>SUM(L186:L189)</f>
        <v>21294080</v>
      </c>
    </row>
    <row r="185" spans="1:12" ht="39.75" hidden="1" customHeight="1" x14ac:dyDescent="0.25">
      <c r="A185" s="15"/>
      <c r="B185" s="16" t="s">
        <v>167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</row>
    <row r="186" spans="1:12" ht="39.75" hidden="1" customHeight="1" x14ac:dyDescent="0.25">
      <c r="A186" s="15">
        <v>5131</v>
      </c>
      <c r="B186" s="16" t="s">
        <v>579</v>
      </c>
      <c r="C186" s="15" t="s">
        <v>580</v>
      </c>
      <c r="D186" s="17">
        <f>SUM(E186,F186)</f>
        <v>0</v>
      </c>
      <c r="E186" s="17" t="s">
        <v>22</v>
      </c>
      <c r="F186" s="17">
        <v>0</v>
      </c>
      <c r="G186" s="17">
        <f>SUM(H186,I186)</f>
        <v>0</v>
      </c>
      <c r="H186" s="17" t="s">
        <v>22</v>
      </c>
      <c r="I186" s="17">
        <v>0</v>
      </c>
      <c r="J186" s="17">
        <f>SUM(K186,L186)</f>
        <v>0</v>
      </c>
      <c r="K186" s="17" t="s">
        <v>22</v>
      </c>
      <c r="L186" s="17">
        <v>0</v>
      </c>
    </row>
    <row r="187" spans="1:12" ht="39.75" hidden="1" customHeight="1" x14ac:dyDescent="0.25">
      <c r="A187" s="15">
        <v>5132</v>
      </c>
      <c r="B187" s="16" t="s">
        <v>581</v>
      </c>
      <c r="C187" s="15" t="s">
        <v>582</v>
      </c>
      <c r="D187" s="17">
        <f>SUM(E187,F187)</f>
        <v>0</v>
      </c>
      <c r="E187" s="17" t="s">
        <v>22</v>
      </c>
      <c r="F187" s="17">
        <v>0</v>
      </c>
      <c r="G187" s="17">
        <f>SUM(H187,I187)</f>
        <v>0</v>
      </c>
      <c r="H187" s="17" t="s">
        <v>22</v>
      </c>
      <c r="I187" s="17">
        <v>0</v>
      </c>
      <c r="J187" s="17">
        <f>SUM(K187,L187)</f>
        <v>0</v>
      </c>
      <c r="K187" s="17" t="s">
        <v>22</v>
      </c>
      <c r="L187" s="17">
        <v>0</v>
      </c>
    </row>
    <row r="188" spans="1:12" ht="39.75" hidden="1" customHeight="1" x14ac:dyDescent="0.25">
      <c r="A188" s="15">
        <v>5133</v>
      </c>
      <c r="B188" s="16" t="s">
        <v>583</v>
      </c>
      <c r="C188" s="15" t="s">
        <v>584</v>
      </c>
      <c r="D188" s="17">
        <f>SUM(E188,F188)</f>
        <v>0</v>
      </c>
      <c r="E188" s="17" t="s">
        <v>22</v>
      </c>
      <c r="F188" s="17">
        <v>0</v>
      </c>
      <c r="G188" s="17">
        <f>SUM(H188,I188)</f>
        <v>0</v>
      </c>
      <c r="H188" s="17" t="s">
        <v>22</v>
      </c>
      <c r="I188" s="17">
        <v>0</v>
      </c>
      <c r="J188" s="17">
        <f>SUM(K188,L188)</f>
        <v>0</v>
      </c>
      <c r="K188" s="17" t="s">
        <v>22</v>
      </c>
      <c r="L188" s="17">
        <v>0</v>
      </c>
    </row>
    <row r="189" spans="1:12" ht="39.75" customHeight="1" x14ac:dyDescent="0.25">
      <c r="A189" s="15">
        <v>5134</v>
      </c>
      <c r="B189" s="16" t="s">
        <v>585</v>
      </c>
      <c r="C189" s="15" t="s">
        <v>586</v>
      </c>
      <c r="D189" s="17">
        <f>SUM(E189,F189)</f>
        <v>0</v>
      </c>
      <c r="E189" s="17" t="s">
        <v>22</v>
      </c>
      <c r="F189" s="17">
        <v>0</v>
      </c>
      <c r="G189" s="17">
        <f>SUM(H189,I189)</f>
        <v>66806998.299999997</v>
      </c>
      <c r="H189" s="17" t="s">
        <v>22</v>
      </c>
      <c r="I189" s="17">
        <v>66806998.299999997</v>
      </c>
      <c r="J189" s="17">
        <f>SUM(K189,L189)</f>
        <v>21294080</v>
      </c>
      <c r="K189" s="17" t="s">
        <v>22</v>
      </c>
      <c r="L189" s="17">
        <v>21294080</v>
      </c>
    </row>
    <row r="190" spans="1:12" ht="0.75" customHeight="1" x14ac:dyDescent="0.25">
      <c r="A190" s="15">
        <v>5200</v>
      </c>
      <c r="B190" s="16" t="s">
        <v>587</v>
      </c>
      <c r="C190" s="15" t="s">
        <v>372</v>
      </c>
      <c r="D190" s="17">
        <f>SUM(D192:D195)</f>
        <v>0</v>
      </c>
      <c r="E190" s="17" t="s">
        <v>22</v>
      </c>
      <c r="F190" s="17">
        <f>SUM(F192:F195)</f>
        <v>0</v>
      </c>
      <c r="G190" s="17">
        <f>SUM(G192:G195)</f>
        <v>0</v>
      </c>
      <c r="H190" s="17" t="s">
        <v>22</v>
      </c>
      <c r="I190" s="17">
        <f>SUM(I192:I195)</f>
        <v>0</v>
      </c>
      <c r="J190" s="17">
        <f>SUM(J192:J195)</f>
        <v>0</v>
      </c>
      <c r="K190" s="17" t="s">
        <v>22</v>
      </c>
      <c r="L190" s="17">
        <f>SUM(L192:L195)</f>
        <v>0</v>
      </c>
    </row>
    <row r="191" spans="1:12" ht="39.75" hidden="1" customHeight="1" x14ac:dyDescent="0.25">
      <c r="A191" s="15"/>
      <c r="B191" s="16" t="s">
        <v>370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</row>
    <row r="192" spans="1:12" ht="39.75" hidden="1" customHeight="1" x14ac:dyDescent="0.25">
      <c r="A192" s="15">
        <v>5211</v>
      </c>
      <c r="B192" s="16" t="s">
        <v>588</v>
      </c>
      <c r="C192" s="15" t="s">
        <v>589</v>
      </c>
      <c r="D192" s="17">
        <f>SUM(E192,F192)</f>
        <v>0</v>
      </c>
      <c r="E192" s="17" t="s">
        <v>22</v>
      </c>
      <c r="F192" s="17">
        <v>0</v>
      </c>
      <c r="G192" s="17">
        <f>SUM(H192,I192)</f>
        <v>0</v>
      </c>
      <c r="H192" s="17" t="s">
        <v>22</v>
      </c>
      <c r="I192" s="17">
        <v>0</v>
      </c>
      <c r="J192" s="17">
        <f>SUM(K192,L192)</f>
        <v>0</v>
      </c>
      <c r="K192" s="17" t="s">
        <v>22</v>
      </c>
      <c r="L192" s="17">
        <v>0</v>
      </c>
    </row>
    <row r="193" spans="1:12" ht="39.75" hidden="1" customHeight="1" x14ac:dyDescent="0.25">
      <c r="A193" s="15">
        <v>5221</v>
      </c>
      <c r="B193" s="16" t="s">
        <v>590</v>
      </c>
      <c r="C193" s="15" t="s">
        <v>591</v>
      </c>
      <c r="D193" s="17">
        <f>SUM(E193,F193)</f>
        <v>0</v>
      </c>
      <c r="E193" s="17" t="s">
        <v>22</v>
      </c>
      <c r="F193" s="17">
        <v>0</v>
      </c>
      <c r="G193" s="17">
        <f>SUM(H193,I193)</f>
        <v>0</v>
      </c>
      <c r="H193" s="17" t="s">
        <v>22</v>
      </c>
      <c r="I193" s="17">
        <v>0</v>
      </c>
      <c r="J193" s="17">
        <f>SUM(K193,L193)</f>
        <v>0</v>
      </c>
      <c r="K193" s="17" t="s">
        <v>22</v>
      </c>
      <c r="L193" s="17">
        <v>0</v>
      </c>
    </row>
    <row r="194" spans="1:12" ht="39.75" hidden="1" customHeight="1" x14ac:dyDescent="0.25">
      <c r="A194" s="15">
        <v>5231</v>
      </c>
      <c r="B194" s="16" t="s">
        <v>592</v>
      </c>
      <c r="C194" s="15" t="s">
        <v>593</v>
      </c>
      <c r="D194" s="17">
        <f>SUM(E194,F194)</f>
        <v>0</v>
      </c>
      <c r="E194" s="17" t="s">
        <v>22</v>
      </c>
      <c r="F194" s="17">
        <v>0</v>
      </c>
      <c r="G194" s="17">
        <f>SUM(H194,I194)</f>
        <v>0</v>
      </c>
      <c r="H194" s="17" t="s">
        <v>22</v>
      </c>
      <c r="I194" s="17">
        <v>0</v>
      </c>
      <c r="J194" s="17">
        <f>SUM(K194,L194)</f>
        <v>0</v>
      </c>
      <c r="K194" s="17" t="s">
        <v>22</v>
      </c>
      <c r="L194" s="17">
        <v>0</v>
      </c>
    </row>
    <row r="195" spans="1:12" ht="39.75" hidden="1" customHeight="1" x14ac:dyDescent="0.25">
      <c r="A195" s="15">
        <v>5241</v>
      </c>
      <c r="B195" s="16" t="s">
        <v>594</v>
      </c>
      <c r="C195" s="15" t="s">
        <v>595</v>
      </c>
      <c r="D195" s="17">
        <f>SUM(E195,F195)</f>
        <v>0</v>
      </c>
      <c r="E195" s="17" t="s">
        <v>22</v>
      </c>
      <c r="F195" s="17">
        <v>0</v>
      </c>
      <c r="G195" s="17">
        <f>SUM(H195,I195)</f>
        <v>0</v>
      </c>
      <c r="H195" s="17" t="s">
        <v>22</v>
      </c>
      <c r="I195" s="17">
        <v>0</v>
      </c>
      <c r="J195" s="17">
        <f>SUM(K195,L195)</f>
        <v>0</v>
      </c>
      <c r="K195" s="17" t="s">
        <v>22</v>
      </c>
      <c r="L195" s="17">
        <v>0</v>
      </c>
    </row>
    <row r="196" spans="1:12" ht="39.75" hidden="1" customHeight="1" x14ac:dyDescent="0.25">
      <c r="A196" s="15">
        <v>5300</v>
      </c>
      <c r="B196" s="16" t="s">
        <v>596</v>
      </c>
      <c r="C196" s="15" t="s">
        <v>372</v>
      </c>
      <c r="D196" s="17">
        <f>SUM(D198)</f>
        <v>0</v>
      </c>
      <c r="E196" s="17" t="s">
        <v>22</v>
      </c>
      <c r="F196" s="17">
        <f>SUM(F198)</f>
        <v>0</v>
      </c>
      <c r="G196" s="17">
        <f>SUM(G198)</f>
        <v>0</v>
      </c>
      <c r="H196" s="17" t="s">
        <v>22</v>
      </c>
      <c r="I196" s="17">
        <f>SUM(I198)</f>
        <v>0</v>
      </c>
      <c r="J196" s="17">
        <f>SUM(J198)</f>
        <v>0</v>
      </c>
      <c r="K196" s="17" t="s">
        <v>22</v>
      </c>
      <c r="L196" s="17">
        <f>SUM(L198)</f>
        <v>0</v>
      </c>
    </row>
    <row r="197" spans="1:12" ht="39.75" hidden="1" customHeight="1" x14ac:dyDescent="0.25">
      <c r="A197" s="15"/>
      <c r="B197" s="16" t="s">
        <v>370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</row>
    <row r="198" spans="1:12" ht="39.75" hidden="1" customHeight="1" x14ac:dyDescent="0.25">
      <c r="A198" s="15">
        <v>5311</v>
      </c>
      <c r="B198" s="16" t="s">
        <v>597</v>
      </c>
      <c r="C198" s="15" t="s">
        <v>598</v>
      </c>
      <c r="D198" s="17">
        <f>SUM(E198,F198)</f>
        <v>0</v>
      </c>
      <c r="E198" s="17" t="s">
        <v>22</v>
      </c>
      <c r="F198" s="17">
        <v>0</v>
      </c>
      <c r="G198" s="17">
        <f>SUM(H198,I198)</f>
        <v>0</v>
      </c>
      <c r="H198" s="17" t="s">
        <v>22</v>
      </c>
      <c r="I198" s="17">
        <v>0</v>
      </c>
      <c r="J198" s="17">
        <f>SUM(K198,L198)</f>
        <v>0</v>
      </c>
      <c r="K198" s="17" t="s">
        <v>22</v>
      </c>
      <c r="L198" s="17">
        <v>0</v>
      </c>
    </row>
    <row r="199" spans="1:12" ht="39" customHeight="1" x14ac:dyDescent="0.25">
      <c r="A199" s="15">
        <v>5400</v>
      </c>
      <c r="B199" s="16" t="s">
        <v>599</v>
      </c>
      <c r="C199" s="15" t="s">
        <v>372</v>
      </c>
      <c r="D199" s="17">
        <f>SUM(D201:D204)</f>
        <v>0</v>
      </c>
      <c r="E199" s="17" t="s">
        <v>22</v>
      </c>
      <c r="F199" s="17">
        <f>SUM(F201:F204)</f>
        <v>0</v>
      </c>
      <c r="G199" s="17">
        <f>SUM(G201:G204)</f>
        <v>4000000</v>
      </c>
      <c r="H199" s="17" t="s">
        <v>22</v>
      </c>
      <c r="I199" s="17">
        <f>SUM(I201:I204)</f>
        <v>4000000</v>
      </c>
      <c r="J199" s="17">
        <f>SUM(J201:J204)</f>
        <v>1500000</v>
      </c>
      <c r="K199" s="17" t="s">
        <v>22</v>
      </c>
      <c r="L199" s="17">
        <f>SUM(L201:L204)</f>
        <v>1500000</v>
      </c>
    </row>
    <row r="200" spans="1:12" ht="39.75" hidden="1" customHeight="1" x14ac:dyDescent="0.25">
      <c r="A200" s="15"/>
      <c r="B200" s="16" t="s">
        <v>370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1:12" ht="38.25" customHeight="1" x14ac:dyDescent="0.25">
      <c r="A201" s="15">
        <v>5411</v>
      </c>
      <c r="B201" s="16" t="s">
        <v>600</v>
      </c>
      <c r="C201" s="15" t="s">
        <v>601</v>
      </c>
      <c r="D201" s="17">
        <f>SUM(E201,F201)</f>
        <v>0</v>
      </c>
      <c r="E201" s="17" t="s">
        <v>22</v>
      </c>
      <c r="F201" s="17">
        <v>0</v>
      </c>
      <c r="G201" s="17">
        <f>SUM(H201,I201)</f>
        <v>4000000</v>
      </c>
      <c r="H201" s="17" t="s">
        <v>22</v>
      </c>
      <c r="I201" s="17">
        <v>4000000</v>
      </c>
      <c r="J201" s="17">
        <f>SUM(K201,L201)</f>
        <v>1500000</v>
      </c>
      <c r="K201" s="17" t="s">
        <v>22</v>
      </c>
      <c r="L201" s="17">
        <v>1500000</v>
      </c>
    </row>
    <row r="202" spans="1:12" ht="39.75" hidden="1" customHeight="1" x14ac:dyDescent="0.25">
      <c r="A202" s="15">
        <v>5421</v>
      </c>
      <c r="B202" s="16" t="s">
        <v>602</v>
      </c>
      <c r="C202" s="15" t="s">
        <v>603</v>
      </c>
      <c r="D202" s="17">
        <f>SUM(E202,F202)</f>
        <v>0</v>
      </c>
      <c r="E202" s="17" t="s">
        <v>22</v>
      </c>
      <c r="F202" s="17">
        <v>0</v>
      </c>
      <c r="G202" s="17">
        <f>SUM(H202,I202)</f>
        <v>0</v>
      </c>
      <c r="H202" s="17" t="s">
        <v>22</v>
      </c>
      <c r="I202" s="17">
        <v>0</v>
      </c>
      <c r="J202" s="17">
        <f>SUM(K202,L202)</f>
        <v>0</v>
      </c>
      <c r="K202" s="17" t="s">
        <v>22</v>
      </c>
      <c r="L202" s="17">
        <v>0</v>
      </c>
    </row>
    <row r="203" spans="1:12" ht="39.75" hidden="1" customHeight="1" x14ac:dyDescent="0.25">
      <c r="A203" s="15">
        <v>5431</v>
      </c>
      <c r="B203" s="16" t="s">
        <v>604</v>
      </c>
      <c r="C203" s="15" t="s">
        <v>605</v>
      </c>
      <c r="D203" s="17">
        <f>SUM(E203,F203)</f>
        <v>0</v>
      </c>
      <c r="E203" s="17" t="s">
        <v>22</v>
      </c>
      <c r="F203" s="17">
        <v>0</v>
      </c>
      <c r="G203" s="17">
        <f>SUM(H203,I203)</f>
        <v>0</v>
      </c>
      <c r="H203" s="17" t="s">
        <v>22</v>
      </c>
      <c r="I203" s="17">
        <v>0</v>
      </c>
      <c r="J203" s="17">
        <f>SUM(K203,L203)</f>
        <v>0</v>
      </c>
      <c r="K203" s="17" t="s">
        <v>22</v>
      </c>
      <c r="L203" s="17">
        <v>0</v>
      </c>
    </row>
    <row r="204" spans="1:12" ht="39.75" hidden="1" customHeight="1" x14ac:dyDescent="0.25">
      <c r="A204" s="15">
        <v>5441</v>
      </c>
      <c r="B204" s="16" t="s">
        <v>606</v>
      </c>
      <c r="C204" s="15" t="s">
        <v>607</v>
      </c>
      <c r="D204" s="17">
        <f>SUM(E204,F204)</f>
        <v>0</v>
      </c>
      <c r="E204" s="17" t="s">
        <v>22</v>
      </c>
      <c r="F204" s="17">
        <v>0</v>
      </c>
      <c r="G204" s="17">
        <f>SUM(H204,I204)</f>
        <v>0</v>
      </c>
      <c r="H204" s="17" t="s">
        <v>22</v>
      </c>
      <c r="I204" s="17">
        <v>0</v>
      </c>
      <c r="J204" s="17">
        <f>SUM(K204,L204)</f>
        <v>0</v>
      </c>
      <c r="K204" s="17" t="s">
        <v>22</v>
      </c>
      <c r="L204" s="17">
        <v>0</v>
      </c>
    </row>
    <row r="205" spans="1:12" ht="39.75" hidden="1" customHeight="1" x14ac:dyDescent="0.25">
      <c r="A205" s="15">
        <v>5500</v>
      </c>
      <c r="B205" s="16" t="s">
        <v>608</v>
      </c>
      <c r="C205" s="15" t="s">
        <v>372</v>
      </c>
      <c r="D205" s="17">
        <f>SUM(D207)</f>
        <v>0</v>
      </c>
      <c r="E205" s="17" t="s">
        <v>22</v>
      </c>
      <c r="F205" s="17">
        <f>SUM(F207)</f>
        <v>0</v>
      </c>
      <c r="G205" s="17">
        <f>SUM(G207)</f>
        <v>0</v>
      </c>
      <c r="H205" s="17" t="s">
        <v>22</v>
      </c>
      <c r="I205" s="17">
        <f>SUM(I207)</f>
        <v>0</v>
      </c>
      <c r="J205" s="17">
        <f>SUM(J207)</f>
        <v>0</v>
      </c>
      <c r="K205" s="17" t="s">
        <v>22</v>
      </c>
      <c r="L205" s="17">
        <f>SUM(L207)</f>
        <v>0</v>
      </c>
    </row>
    <row r="206" spans="1:12" ht="39.75" hidden="1" customHeight="1" x14ac:dyDescent="0.25">
      <c r="A206" s="15"/>
      <c r="B206" s="16" t="s">
        <v>370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</row>
    <row r="207" spans="1:12" ht="39.75" hidden="1" customHeight="1" x14ac:dyDescent="0.25">
      <c r="A207" s="15">
        <v>5511</v>
      </c>
      <c r="B207" s="16" t="s">
        <v>608</v>
      </c>
      <c r="C207" s="15" t="s">
        <v>609</v>
      </c>
      <c r="D207" s="17">
        <f>SUM(E207,F207)</f>
        <v>0</v>
      </c>
      <c r="E207" s="17" t="s">
        <v>22</v>
      </c>
      <c r="F207" s="17">
        <v>0</v>
      </c>
      <c r="G207" s="17">
        <f>SUM(H207,I207)</f>
        <v>0</v>
      </c>
      <c r="H207" s="17" t="s">
        <v>22</v>
      </c>
      <c r="I207" s="17">
        <v>0</v>
      </c>
      <c r="J207" s="17">
        <f>SUM(K207,L207)</f>
        <v>0</v>
      </c>
      <c r="K207" s="17" t="s">
        <v>22</v>
      </c>
      <c r="L207" s="17">
        <v>0</v>
      </c>
    </row>
    <row r="208" spans="1:12" ht="39" customHeight="1" x14ac:dyDescent="0.25">
      <c r="A208" s="15">
        <v>6000</v>
      </c>
      <c r="B208" s="16" t="s">
        <v>610</v>
      </c>
      <c r="C208" s="15" t="s">
        <v>372</v>
      </c>
      <c r="D208" s="17">
        <f>SUM(D210,D218,D223,D226)</f>
        <v>0</v>
      </c>
      <c r="E208" s="17" t="s">
        <v>22</v>
      </c>
      <c r="F208" s="17">
        <f>SUM(F210,F218,F223,F226)</f>
        <v>0</v>
      </c>
      <c r="G208" s="17">
        <f>SUM(G210,G218,G223,G226)</f>
        <v>-150000000</v>
      </c>
      <c r="H208" s="17" t="s">
        <v>22</v>
      </c>
      <c r="I208" s="17">
        <f>SUM(I210,I218,I223,I226)</f>
        <v>-150000000</v>
      </c>
      <c r="J208" s="17">
        <f>SUM(J210,J218,J223,J226)</f>
        <v>-202744373</v>
      </c>
      <c r="K208" s="17" t="s">
        <v>22</v>
      </c>
      <c r="L208" s="17">
        <f>SUM(L210,L218,L223,L226)</f>
        <v>-202744373</v>
      </c>
    </row>
    <row r="209" spans="1:12" ht="39.75" hidden="1" customHeight="1" x14ac:dyDescent="0.25">
      <c r="A209" s="15"/>
      <c r="B209" s="16" t="s">
        <v>165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1:12" ht="36.75" customHeight="1" x14ac:dyDescent="0.25">
      <c r="A210" s="15">
        <v>6100</v>
      </c>
      <c r="B210" s="16" t="s">
        <v>611</v>
      </c>
      <c r="C210" s="15" t="s">
        <v>372</v>
      </c>
      <c r="D210" s="17">
        <f>SUM(D212:D214)</f>
        <v>0</v>
      </c>
      <c r="E210" s="17" t="s">
        <v>22</v>
      </c>
      <c r="F210" s="17">
        <f>SUM(F212:F214)</f>
        <v>0</v>
      </c>
      <c r="G210" s="17">
        <f>SUM(G212:G214)</f>
        <v>0</v>
      </c>
      <c r="H210" s="17" t="s">
        <v>22</v>
      </c>
      <c r="I210" s="17">
        <f>SUM(I212:I214)</f>
        <v>0</v>
      </c>
      <c r="J210" s="17">
        <f>SUM(J212:J214)</f>
        <v>-122850</v>
      </c>
      <c r="K210" s="17" t="s">
        <v>22</v>
      </c>
      <c r="L210" s="17">
        <f>SUM(L212:L214)</f>
        <v>-122850</v>
      </c>
    </row>
    <row r="211" spans="1:12" ht="39.75" hidden="1" customHeight="1" x14ac:dyDescent="0.25">
      <c r="A211" s="15"/>
      <c r="B211" s="16" t="s">
        <v>165</v>
      </c>
      <c r="C211" s="15"/>
      <c r="D211" s="15"/>
      <c r="E211" s="15"/>
      <c r="F211" s="15"/>
      <c r="G211" s="15"/>
      <c r="H211" s="15"/>
      <c r="I211" s="15"/>
      <c r="J211" s="15"/>
      <c r="K211" s="15"/>
      <c r="L211" s="15"/>
    </row>
    <row r="212" spans="1:12" ht="39.75" hidden="1" customHeight="1" x14ac:dyDescent="0.25">
      <c r="A212" s="15">
        <v>6110</v>
      </c>
      <c r="B212" s="16" t="s">
        <v>612</v>
      </c>
      <c r="C212" s="15" t="s">
        <v>613</v>
      </c>
      <c r="D212" s="17">
        <f>SUM(E212,F212)</f>
        <v>0</v>
      </c>
      <c r="E212" s="17" t="s">
        <v>22</v>
      </c>
      <c r="F212" s="17">
        <v>0</v>
      </c>
      <c r="G212" s="17">
        <f>SUM(H212,I212)</f>
        <v>0</v>
      </c>
      <c r="H212" s="17" t="s">
        <v>22</v>
      </c>
      <c r="I212" s="17">
        <v>0</v>
      </c>
      <c r="J212" s="17">
        <f>SUM(K212,L212)</f>
        <v>0</v>
      </c>
      <c r="K212" s="17" t="s">
        <v>22</v>
      </c>
      <c r="L212" s="17">
        <v>0</v>
      </c>
    </row>
    <row r="213" spans="1:12" ht="39.75" hidden="1" customHeight="1" x14ac:dyDescent="0.25">
      <c r="A213" s="15">
        <v>6120</v>
      </c>
      <c r="B213" s="16" t="s">
        <v>614</v>
      </c>
      <c r="C213" s="15" t="s">
        <v>615</v>
      </c>
      <c r="D213" s="17">
        <f>SUM(E213,F213)</f>
        <v>0</v>
      </c>
      <c r="E213" s="17" t="s">
        <v>22</v>
      </c>
      <c r="F213" s="17">
        <v>0</v>
      </c>
      <c r="G213" s="17">
        <f>SUM(H213,I213)</f>
        <v>0</v>
      </c>
      <c r="H213" s="17" t="s">
        <v>22</v>
      </c>
      <c r="I213" s="17">
        <v>0</v>
      </c>
      <c r="J213" s="17">
        <f>SUM(K213,L213)</f>
        <v>0</v>
      </c>
      <c r="K213" s="17" t="s">
        <v>22</v>
      </c>
      <c r="L213" s="17">
        <v>0</v>
      </c>
    </row>
    <row r="214" spans="1:12" ht="33" customHeight="1" x14ac:dyDescent="0.25">
      <c r="A214" s="15">
        <v>6130</v>
      </c>
      <c r="B214" s="16" t="s">
        <v>616</v>
      </c>
      <c r="C214" s="15" t="s">
        <v>617</v>
      </c>
      <c r="D214" s="17">
        <f>SUM(E214,F214)</f>
        <v>0</v>
      </c>
      <c r="E214" s="17" t="s">
        <v>22</v>
      </c>
      <c r="F214" s="17">
        <v>0</v>
      </c>
      <c r="G214" s="17">
        <f>SUM(H214,I214)</f>
        <v>0</v>
      </c>
      <c r="H214" s="17" t="s">
        <v>22</v>
      </c>
      <c r="I214" s="17">
        <v>0</v>
      </c>
      <c r="J214" s="17">
        <f>SUM(K214,L214)</f>
        <v>-122850</v>
      </c>
      <c r="K214" s="17" t="s">
        <v>22</v>
      </c>
      <c r="L214" s="17">
        <v>-122850</v>
      </c>
    </row>
    <row r="215" spans="1:12" ht="39.75" hidden="1" customHeight="1" x14ac:dyDescent="0.25">
      <c r="A215" s="15">
        <v>6200</v>
      </c>
      <c r="B215" s="16" t="s">
        <v>618</v>
      </c>
      <c r="C215" s="15" t="s">
        <v>372</v>
      </c>
      <c r="D215" s="17">
        <f>SUM(D217:D218)</f>
        <v>0</v>
      </c>
      <c r="E215" s="17" t="s">
        <v>22</v>
      </c>
      <c r="F215" s="17">
        <f>SUM(F217:F218)</f>
        <v>0</v>
      </c>
      <c r="G215" s="17">
        <f>SUM(G217:G218)</f>
        <v>0</v>
      </c>
      <c r="H215" s="17" t="s">
        <v>22</v>
      </c>
      <c r="I215" s="17">
        <f>SUM(I217:I218)</f>
        <v>0</v>
      </c>
      <c r="J215" s="17">
        <f>SUM(J217:J218)</f>
        <v>0</v>
      </c>
      <c r="K215" s="17" t="s">
        <v>22</v>
      </c>
      <c r="L215" s="17">
        <f>SUM(L217:L218)</f>
        <v>0</v>
      </c>
    </row>
    <row r="216" spans="1:12" ht="39.75" hidden="1" customHeight="1" x14ac:dyDescent="0.25">
      <c r="A216" s="15"/>
      <c r="B216" s="16" t="s">
        <v>165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</row>
    <row r="217" spans="1:12" ht="39.75" hidden="1" customHeight="1" x14ac:dyDescent="0.25">
      <c r="A217" s="15">
        <v>6210</v>
      </c>
      <c r="B217" s="16" t="s">
        <v>619</v>
      </c>
      <c r="C217" s="15" t="s">
        <v>620</v>
      </c>
      <c r="D217" s="17">
        <f>SUM(E217,F217)</f>
        <v>0</v>
      </c>
      <c r="E217" s="17" t="s">
        <v>22</v>
      </c>
      <c r="F217" s="17">
        <v>0</v>
      </c>
      <c r="G217" s="17">
        <f>SUM(H217,I217)</f>
        <v>0</v>
      </c>
      <c r="H217" s="17" t="s">
        <v>22</v>
      </c>
      <c r="I217" s="17">
        <v>0</v>
      </c>
      <c r="J217" s="17">
        <f>SUM(K217,L217)</f>
        <v>0</v>
      </c>
      <c r="K217" s="17" t="s">
        <v>22</v>
      </c>
      <c r="L217" s="17">
        <v>0</v>
      </c>
    </row>
    <row r="218" spans="1:12" ht="39.75" hidden="1" customHeight="1" x14ac:dyDescent="0.25">
      <c r="A218" s="15">
        <v>6220</v>
      </c>
      <c r="B218" s="16" t="s">
        <v>621</v>
      </c>
      <c r="C218" s="15" t="s">
        <v>372</v>
      </c>
      <c r="D218" s="17">
        <f>SUM(D220:D222)</f>
        <v>0</v>
      </c>
      <c r="E218" s="17" t="s">
        <v>22</v>
      </c>
      <c r="F218" s="17">
        <f>SUM(F220:F222)</f>
        <v>0</v>
      </c>
      <c r="G218" s="17">
        <f>SUM(G220:G222)</f>
        <v>0</v>
      </c>
      <c r="H218" s="17" t="s">
        <v>22</v>
      </c>
      <c r="I218" s="17">
        <f>SUM(I220:I222)</f>
        <v>0</v>
      </c>
      <c r="J218" s="17">
        <f>SUM(J220:J222)</f>
        <v>0</v>
      </c>
      <c r="K218" s="17" t="s">
        <v>22</v>
      </c>
      <c r="L218" s="17">
        <f>SUM(L220:L222)</f>
        <v>0</v>
      </c>
    </row>
    <row r="219" spans="1:12" ht="39.75" hidden="1" customHeight="1" x14ac:dyDescent="0.25">
      <c r="A219" s="15"/>
      <c r="B219" s="16" t="s">
        <v>167</v>
      </c>
      <c r="C219" s="15"/>
      <c r="D219" s="15"/>
      <c r="E219" s="15"/>
      <c r="F219" s="15"/>
      <c r="G219" s="15"/>
      <c r="H219" s="15"/>
      <c r="I219" s="15"/>
      <c r="J219" s="15"/>
      <c r="K219" s="15"/>
      <c r="L219" s="15"/>
    </row>
    <row r="220" spans="1:12" ht="39.75" hidden="1" customHeight="1" x14ac:dyDescent="0.25">
      <c r="A220" s="15">
        <v>6221</v>
      </c>
      <c r="B220" s="16" t="s">
        <v>622</v>
      </c>
      <c r="C220" s="15" t="s">
        <v>623</v>
      </c>
      <c r="D220" s="17">
        <f>SUM(E220,F220)</f>
        <v>0</v>
      </c>
      <c r="E220" s="17" t="s">
        <v>22</v>
      </c>
      <c r="F220" s="17">
        <v>0</v>
      </c>
      <c r="G220" s="17">
        <f>SUM(H220,I220)</f>
        <v>0</v>
      </c>
      <c r="H220" s="17" t="s">
        <v>22</v>
      </c>
      <c r="I220" s="17">
        <v>0</v>
      </c>
      <c r="J220" s="17">
        <f>SUM(K220,L220)</f>
        <v>0</v>
      </c>
      <c r="K220" s="17" t="s">
        <v>22</v>
      </c>
      <c r="L220" s="17">
        <v>0</v>
      </c>
    </row>
    <row r="221" spans="1:12" ht="39.75" hidden="1" customHeight="1" x14ac:dyDescent="0.25">
      <c r="A221" s="15">
        <v>6222</v>
      </c>
      <c r="B221" s="16" t="s">
        <v>624</v>
      </c>
      <c r="C221" s="15" t="s">
        <v>625</v>
      </c>
      <c r="D221" s="17">
        <f>SUM(E221,F221)</f>
        <v>0</v>
      </c>
      <c r="E221" s="17" t="s">
        <v>22</v>
      </c>
      <c r="F221" s="17">
        <v>0</v>
      </c>
      <c r="G221" s="17">
        <f>SUM(H221,I221)</f>
        <v>0</v>
      </c>
      <c r="H221" s="17" t="s">
        <v>22</v>
      </c>
      <c r="I221" s="17">
        <v>0</v>
      </c>
      <c r="J221" s="17">
        <f>SUM(K221,L221)</f>
        <v>0</v>
      </c>
      <c r="K221" s="17" t="s">
        <v>22</v>
      </c>
      <c r="L221" s="17">
        <v>0</v>
      </c>
    </row>
    <row r="222" spans="1:12" ht="39.75" hidden="1" customHeight="1" x14ac:dyDescent="0.25">
      <c r="A222" s="15">
        <v>6223</v>
      </c>
      <c r="B222" s="16" t="s">
        <v>626</v>
      </c>
      <c r="C222" s="15" t="s">
        <v>627</v>
      </c>
      <c r="D222" s="17">
        <f>SUM(E222,F222)</f>
        <v>0</v>
      </c>
      <c r="E222" s="17" t="s">
        <v>22</v>
      </c>
      <c r="F222" s="17">
        <v>0</v>
      </c>
      <c r="G222" s="17">
        <f>SUM(H222,I222)</f>
        <v>0</v>
      </c>
      <c r="H222" s="17" t="s">
        <v>22</v>
      </c>
      <c r="I222" s="17">
        <v>0</v>
      </c>
      <c r="J222" s="17">
        <f>SUM(K222,L222)</f>
        <v>0</v>
      </c>
      <c r="K222" s="17" t="s">
        <v>22</v>
      </c>
      <c r="L222" s="17">
        <v>0</v>
      </c>
    </row>
    <row r="223" spans="1:12" ht="39.75" hidden="1" customHeight="1" x14ac:dyDescent="0.25">
      <c r="A223" s="15">
        <v>6300</v>
      </c>
      <c r="B223" s="16" t="s">
        <v>628</v>
      </c>
      <c r="C223" s="15" t="s">
        <v>372</v>
      </c>
      <c r="D223" s="17">
        <f>SUM(D225)</f>
        <v>0</v>
      </c>
      <c r="E223" s="17" t="s">
        <v>22</v>
      </c>
      <c r="F223" s="17">
        <f>SUM(F225)</f>
        <v>0</v>
      </c>
      <c r="G223" s="17">
        <f>SUM(G225)</f>
        <v>0</v>
      </c>
      <c r="H223" s="17" t="s">
        <v>22</v>
      </c>
      <c r="I223" s="17">
        <f>SUM(I225)</f>
        <v>0</v>
      </c>
      <c r="J223" s="17">
        <f>SUM(J225)</f>
        <v>0</v>
      </c>
      <c r="K223" s="17" t="s">
        <v>22</v>
      </c>
      <c r="L223" s="17">
        <f>SUM(L225)</f>
        <v>0</v>
      </c>
    </row>
    <row r="224" spans="1:12" ht="39.75" hidden="1" customHeight="1" x14ac:dyDescent="0.25">
      <c r="A224" s="15"/>
      <c r="B224" s="16" t="s">
        <v>165</v>
      </c>
      <c r="C224" s="15"/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1:12" ht="39.75" hidden="1" customHeight="1" x14ac:dyDescent="0.25">
      <c r="A225" s="15">
        <v>6310</v>
      </c>
      <c r="B225" s="16" t="s">
        <v>629</v>
      </c>
      <c r="C225" s="15" t="s">
        <v>630</v>
      </c>
      <c r="D225" s="17">
        <f>SUM(E225,F225)</f>
        <v>0</v>
      </c>
      <c r="E225" s="17" t="s">
        <v>22</v>
      </c>
      <c r="F225" s="17">
        <v>0</v>
      </c>
      <c r="G225" s="17">
        <f>SUM(H225,I225)</f>
        <v>0</v>
      </c>
      <c r="H225" s="17" t="s">
        <v>22</v>
      </c>
      <c r="I225" s="17">
        <v>0</v>
      </c>
      <c r="J225" s="17">
        <f>SUM(K225,L225)</f>
        <v>0</v>
      </c>
      <c r="K225" s="17" t="s">
        <v>22</v>
      </c>
      <c r="L225" s="17">
        <v>0</v>
      </c>
    </row>
    <row r="226" spans="1:12" ht="38.25" customHeight="1" x14ac:dyDescent="0.25">
      <c r="A226" s="15">
        <v>6400</v>
      </c>
      <c r="B226" s="16" t="s">
        <v>631</v>
      </c>
      <c r="C226" s="15" t="s">
        <v>372</v>
      </c>
      <c r="D226" s="17">
        <f>SUM(D228:D231)</f>
        <v>0</v>
      </c>
      <c r="E226" s="17" t="s">
        <v>22</v>
      </c>
      <c r="F226" s="17">
        <f>SUM(F228:F231)</f>
        <v>0</v>
      </c>
      <c r="G226" s="17">
        <f>SUM(G228:G231)</f>
        <v>-150000000</v>
      </c>
      <c r="H226" s="17" t="s">
        <v>22</v>
      </c>
      <c r="I226" s="17">
        <f>SUM(I228:I231)</f>
        <v>-150000000</v>
      </c>
      <c r="J226" s="17">
        <f>SUM(J228:J231)</f>
        <v>-202621523</v>
      </c>
      <c r="K226" s="17" t="s">
        <v>22</v>
      </c>
      <c r="L226" s="17">
        <f>SUM(L228:L231)</f>
        <v>-202621523</v>
      </c>
    </row>
    <row r="227" spans="1:12" ht="39.75" hidden="1" customHeight="1" x14ac:dyDescent="0.25">
      <c r="A227" s="15"/>
      <c r="B227" s="16" t="s">
        <v>165</v>
      </c>
      <c r="C227" s="15"/>
      <c r="D227" s="15"/>
      <c r="E227" s="15"/>
      <c r="F227" s="15"/>
      <c r="G227" s="15"/>
      <c r="H227" s="15"/>
      <c r="I227" s="15"/>
      <c r="J227" s="15"/>
      <c r="K227" s="15"/>
      <c r="L227" s="15"/>
    </row>
    <row r="228" spans="1:12" ht="36.75" customHeight="1" x14ac:dyDescent="0.25">
      <c r="A228" s="15">
        <v>6410</v>
      </c>
      <c r="B228" s="16" t="s">
        <v>632</v>
      </c>
      <c r="C228" s="15" t="s">
        <v>633</v>
      </c>
      <c r="D228" s="17">
        <f>SUM(E228,F228)</f>
        <v>0</v>
      </c>
      <c r="E228" s="17" t="s">
        <v>22</v>
      </c>
      <c r="F228" s="17">
        <v>0</v>
      </c>
      <c r="G228" s="17">
        <f>SUM(H228,I228)</f>
        <v>-150000000</v>
      </c>
      <c r="H228" s="17" t="s">
        <v>22</v>
      </c>
      <c r="I228" s="17">
        <v>-150000000</v>
      </c>
      <c r="J228" s="17">
        <f>SUM(K228,L228)</f>
        <v>-202621523</v>
      </c>
      <c r="K228" s="17" t="s">
        <v>22</v>
      </c>
      <c r="L228" s="17">
        <v>-202621523</v>
      </c>
    </row>
    <row r="229" spans="1:12" ht="39.75" hidden="1" customHeight="1" x14ac:dyDescent="0.25">
      <c r="A229" s="15">
        <v>6420</v>
      </c>
      <c r="B229" s="16" t="s">
        <v>634</v>
      </c>
      <c r="C229" s="15" t="s">
        <v>635</v>
      </c>
      <c r="D229" s="17">
        <f>SUM(E229,F229)</f>
        <v>0</v>
      </c>
      <c r="E229" s="17" t="s">
        <v>22</v>
      </c>
      <c r="F229" s="17">
        <v>0</v>
      </c>
      <c r="G229" s="17">
        <f>SUM(H229,I229)</f>
        <v>0</v>
      </c>
      <c r="H229" s="17" t="s">
        <v>22</v>
      </c>
      <c r="I229" s="17">
        <v>0</v>
      </c>
      <c r="J229" s="17">
        <f>SUM(K229,L229)</f>
        <v>0</v>
      </c>
      <c r="K229" s="17" t="s">
        <v>22</v>
      </c>
      <c r="L229" s="17">
        <v>0</v>
      </c>
    </row>
    <row r="230" spans="1:12" ht="39.75" hidden="1" customHeight="1" x14ac:dyDescent="0.25">
      <c r="A230" s="15">
        <v>6430</v>
      </c>
      <c r="B230" s="16" t="s">
        <v>636</v>
      </c>
      <c r="C230" s="15" t="s">
        <v>637</v>
      </c>
      <c r="D230" s="17">
        <f>SUM(E230,F230)</f>
        <v>0</v>
      </c>
      <c r="E230" s="17" t="s">
        <v>22</v>
      </c>
      <c r="F230" s="17">
        <v>0</v>
      </c>
      <c r="G230" s="17">
        <f>SUM(H230,I230)</f>
        <v>0</v>
      </c>
      <c r="H230" s="17" t="s">
        <v>22</v>
      </c>
      <c r="I230" s="17">
        <v>0</v>
      </c>
      <c r="J230" s="17">
        <f>SUM(K230,L230)</f>
        <v>0</v>
      </c>
      <c r="K230" s="17" t="s">
        <v>22</v>
      </c>
      <c r="L230" s="17">
        <v>0</v>
      </c>
    </row>
    <row r="231" spans="1:12" ht="39.75" hidden="1" customHeight="1" x14ac:dyDescent="0.25">
      <c r="A231" s="15">
        <v>6440</v>
      </c>
      <c r="B231" s="16" t="s">
        <v>638</v>
      </c>
      <c r="C231" s="15" t="s">
        <v>639</v>
      </c>
      <c r="D231" s="17">
        <f>SUM(E231,F231)</f>
        <v>0</v>
      </c>
      <c r="E231" s="17" t="s">
        <v>22</v>
      </c>
      <c r="F231" s="17">
        <v>0</v>
      </c>
      <c r="G231" s="17">
        <f>SUM(H231,I231)</f>
        <v>0</v>
      </c>
      <c r="H231" s="17" t="s">
        <v>22</v>
      </c>
      <c r="I231" s="17">
        <v>0</v>
      </c>
      <c r="J231" s="17">
        <f>SUM(K231,L231)</f>
        <v>0</v>
      </c>
      <c r="K231" s="17" t="s">
        <v>22</v>
      </c>
      <c r="L231" s="17">
        <v>0</v>
      </c>
    </row>
    <row r="240" spans="1:12" ht="15" customHeight="1" x14ac:dyDescent="0.25">
      <c r="B240" s="13" t="s">
        <v>640</v>
      </c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2:11" ht="15" customHeight="1" x14ac:dyDescent="0.25">
      <c r="B241" s="13"/>
      <c r="C241" s="13"/>
      <c r="D241" s="13"/>
      <c r="E241" s="13"/>
      <c r="F241" s="13"/>
      <c r="G241" s="13"/>
      <c r="H241" s="13"/>
      <c r="I241" s="13"/>
      <c r="J241" s="13"/>
      <c r="K241" s="13"/>
    </row>
  </sheetData>
  <mergeCells count="6">
    <mergeCell ref="A1:L2"/>
    <mergeCell ref="J3:L4"/>
    <mergeCell ref="A5:K5"/>
    <mergeCell ref="A6:L6"/>
    <mergeCell ref="A7:K7"/>
    <mergeCell ref="B240:K241"/>
  </mergeCells>
  <pageMargins left="0.23622047244094491" right="0.23622047244094491" top="0.74803149606299213" bottom="0.74803149606299213" header="0.31496062992125984" footer="0.31496062992125984"/>
  <pageSetup paperSize="9"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5B82-2E8C-42E1-946D-D284E8BFC2EB}">
  <dimension ref="A1:L25"/>
  <sheetViews>
    <sheetView topLeftCell="A18" zoomScaleSheetLayoutView="100" workbookViewId="0">
      <selection activeCell="B25" sqref="B25:J25"/>
    </sheetView>
  </sheetViews>
  <sheetFormatPr defaultRowHeight="15" customHeight="1" x14ac:dyDescent="0.25"/>
  <cols>
    <col min="1" max="1" width="5.85546875" style="1" customWidth="1"/>
    <col min="2" max="2" width="29.85546875" style="1" customWidth="1"/>
    <col min="3" max="3" width="11" style="1" customWidth="1"/>
    <col min="4" max="4" width="13.7109375" style="1" customWidth="1"/>
    <col min="5" max="5" width="13.5703125" style="1" customWidth="1"/>
    <col min="6" max="6" width="15.28515625" style="1" customWidth="1"/>
    <col min="7" max="7" width="14.42578125" style="1" customWidth="1"/>
    <col min="8" max="8" width="14.5703125" style="1" customWidth="1"/>
    <col min="9" max="9" width="14.85546875" style="1" customWidth="1"/>
    <col min="10" max="10" width="14.7109375" style="1" customWidth="1"/>
    <col min="11" max="11" width="15.140625" style="1" customWidth="1"/>
    <col min="12" max="14" width="19" style="1" customWidth="1"/>
    <col min="15" max="16384" width="9.140625" style="1"/>
  </cols>
  <sheetData>
    <row r="1" spans="1:12" ht="15" hidden="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49.5" hidden="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86.25" customHeight="1" x14ac:dyDescent="0.25">
      <c r="A3" s="18"/>
      <c r="B3" s="19"/>
      <c r="C3" s="19"/>
      <c r="D3" s="19"/>
      <c r="E3" s="19"/>
      <c r="F3" s="19"/>
      <c r="G3" s="19"/>
      <c r="H3" s="19"/>
      <c r="I3" s="25" t="s">
        <v>641</v>
      </c>
      <c r="J3" s="25"/>
      <c r="K3" s="20"/>
    </row>
    <row r="4" spans="1:12" ht="15" customHeight="1" x14ac:dyDescent="0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5" customHeight="1" x14ac:dyDescent="0.25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10" spans="1:12" ht="15" customHeight="1" x14ac:dyDescent="0.25">
      <c r="A10" s="6"/>
      <c r="B10" s="6"/>
      <c r="C10" s="6" t="s">
        <v>3</v>
      </c>
      <c r="D10" s="6"/>
      <c r="E10" s="6"/>
      <c r="F10" s="6" t="s">
        <v>4</v>
      </c>
      <c r="G10" s="6"/>
      <c r="H10" s="6"/>
      <c r="I10" s="6" t="s">
        <v>5</v>
      </c>
      <c r="J10" s="6"/>
      <c r="K10" s="6"/>
    </row>
    <row r="11" spans="1:12" ht="39.950000000000003" customHeight="1" x14ac:dyDescent="0.25">
      <c r="A11" s="7" t="s">
        <v>6</v>
      </c>
      <c r="B11" s="8"/>
      <c r="C11" s="7" t="s">
        <v>8</v>
      </c>
      <c r="D11" s="7" t="s">
        <v>642</v>
      </c>
      <c r="E11" s="7"/>
      <c r="F11" s="7" t="s">
        <v>8</v>
      </c>
      <c r="G11" s="7" t="s">
        <v>9</v>
      </c>
      <c r="H11" s="7"/>
      <c r="I11" s="7" t="s">
        <v>8</v>
      </c>
      <c r="J11" s="7" t="s">
        <v>9</v>
      </c>
      <c r="K11" s="6"/>
    </row>
    <row r="12" spans="1:12" ht="20.100000000000001" customHeight="1" x14ac:dyDescent="0.25">
      <c r="A12" s="7" t="s">
        <v>10</v>
      </c>
      <c r="B12" s="7"/>
      <c r="C12" s="7" t="s">
        <v>643</v>
      </c>
      <c r="D12" s="7" t="s">
        <v>16</v>
      </c>
      <c r="E12" s="7" t="s">
        <v>158</v>
      </c>
      <c r="F12" s="7" t="s">
        <v>644</v>
      </c>
      <c r="G12" s="7" t="s">
        <v>16</v>
      </c>
      <c r="H12" s="7" t="s">
        <v>158</v>
      </c>
      <c r="I12" s="7" t="s">
        <v>645</v>
      </c>
      <c r="J12" s="7" t="s">
        <v>16</v>
      </c>
      <c r="K12" s="7" t="s">
        <v>158</v>
      </c>
    </row>
    <row r="13" spans="1:12" ht="15" customHeight="1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</row>
    <row r="14" spans="1:12" ht="39.950000000000003" customHeight="1" x14ac:dyDescent="0.25">
      <c r="A14" s="15">
        <v>7000</v>
      </c>
      <c r="B14" s="16" t="s">
        <v>646</v>
      </c>
      <c r="C14" s="17">
        <f>SUM(D14:E14)</f>
        <v>0</v>
      </c>
      <c r="D14" s="17">
        <f>Ekamutner!E18-Gorcarnakan_caxs!G14</f>
        <v>0</v>
      </c>
      <c r="E14" s="17">
        <f>Ekamutner!F18-Gorcarnakan_caxs!H14</f>
        <v>0</v>
      </c>
      <c r="F14" s="17">
        <f>SUM(G14:H14)</f>
        <v>-333218398.29999995</v>
      </c>
      <c r="G14" s="17">
        <f>Ekamutner!H18-Gorcarnakan_caxs!J14</f>
        <v>-48918100</v>
      </c>
      <c r="H14" s="17">
        <f>Ekamutner!I18-Gorcarnakan_caxs!K14</f>
        <v>-284300298.29999995</v>
      </c>
      <c r="I14" s="17">
        <f>SUM(J14:K14)</f>
        <v>456551981.9000001</v>
      </c>
      <c r="J14" s="17">
        <f>Ekamutner!K18-Gorcarnakan_caxs!M14</f>
        <v>629955967.9000001</v>
      </c>
      <c r="K14" s="17">
        <f>Ekamutner!L18-Gorcarnakan_caxs!N14</f>
        <v>-173403986</v>
      </c>
    </row>
    <row r="18" spans="1:11" ht="39.950000000000003" customHeight="1" x14ac:dyDescent="0.25">
      <c r="A18" s="3"/>
    </row>
    <row r="19" spans="1:11" ht="39.950000000000003" customHeight="1" x14ac:dyDescent="0.25">
      <c r="A19" s="3"/>
      <c r="B19" s="16" t="s">
        <v>647</v>
      </c>
      <c r="C19" s="17">
        <f>C14+Dificiti_caxs!D13</f>
        <v>0</v>
      </c>
      <c r="D19" s="17">
        <f>D14+Dificiti_caxs!E13</f>
        <v>0</v>
      </c>
      <c r="E19" s="17">
        <f>E14+Dificiti_caxs!F13</f>
        <v>0</v>
      </c>
      <c r="F19" s="17">
        <f>F14+Dificiti_caxs!G13</f>
        <v>0</v>
      </c>
      <c r="G19" s="17">
        <f>G14+Dificiti_caxs!H13</f>
        <v>0</v>
      </c>
      <c r="H19" s="17">
        <f>H14+Dificiti_caxs!I13</f>
        <v>0</v>
      </c>
      <c r="I19" s="17">
        <f>I14+Dificiti_caxs!J13</f>
        <v>-0.79999983310699463</v>
      </c>
      <c r="J19" s="17">
        <f>J14+Dificiti_caxs!K13</f>
        <v>0</v>
      </c>
      <c r="K19" s="17">
        <f>K14+Dificiti_caxs!L13</f>
        <v>-0.80000001192092896</v>
      </c>
    </row>
    <row r="20" spans="1:11" ht="39.950000000000003" customHeight="1" x14ac:dyDescent="0.25">
      <c r="A20" s="3"/>
      <c r="B20" s="16" t="s">
        <v>648</v>
      </c>
      <c r="C20" s="17">
        <f>Gorcarnakan_caxs!F14-Tntesagitakan!D15</f>
        <v>0</v>
      </c>
      <c r="D20" s="17">
        <f>Gorcarnakan_caxs!G14-Tntesagitakan!E15</f>
        <v>0</v>
      </c>
      <c r="E20" s="17">
        <f>Gorcarnakan_caxs!H14-Tntesagitakan!F15</f>
        <v>0</v>
      </c>
      <c r="F20" s="17">
        <f>Gorcarnakan_caxs!I14-Tntesagitakan!G15</f>
        <v>0</v>
      </c>
      <c r="G20" s="17">
        <f>Gorcarnakan_caxs!J14-Tntesagitakan!H15</f>
        <v>0</v>
      </c>
      <c r="H20" s="17">
        <f>Gorcarnakan_caxs!K14-Tntesagitakan!I15</f>
        <v>0</v>
      </c>
      <c r="I20" s="17">
        <f>Gorcarnakan_caxs!L14-Tntesagitakan!J15</f>
        <v>0</v>
      </c>
      <c r="J20" s="17">
        <f>Gorcarnakan_caxs!M14-Tntesagitakan!K15</f>
        <v>0</v>
      </c>
      <c r="K20" s="17">
        <f>Gorcarnakan_caxs!N14-Tntesagitakan!L15</f>
        <v>0</v>
      </c>
    </row>
    <row r="21" spans="1:11" ht="39.950000000000003" customHeight="1" x14ac:dyDescent="0.25">
      <c r="A21" s="3"/>
      <c r="B21" s="16" t="s">
        <v>649</v>
      </c>
      <c r="C21" s="17">
        <f>Gorcarnakan_caxs!F314-Tntesagitakan!D168</f>
        <v>0</v>
      </c>
      <c r="D21" s="17">
        <f>Gorcarnakan_caxs!G314-Tntesagitakan!E168</f>
        <v>0</v>
      </c>
      <c r="E21" s="17">
        <f>Gorcarnakan_caxs!H314-Tntesagitakan!F168</f>
        <v>0</v>
      </c>
      <c r="F21" s="17">
        <f>Gorcarnakan_caxs!I314-Tntesagitakan!G168</f>
        <v>0</v>
      </c>
      <c r="G21" s="17">
        <f>Gorcarnakan_caxs!J314-Tntesagitakan!H168</f>
        <v>0</v>
      </c>
      <c r="H21" s="17">
        <f>Gorcarnakan_caxs!K314-Tntesagitakan!I168</f>
        <v>0</v>
      </c>
      <c r="I21" s="17">
        <f>Gorcarnakan_caxs!L314-Tntesagitakan!J168</f>
        <v>0</v>
      </c>
      <c r="J21" s="17">
        <f>Gorcarnakan_caxs!M314-Tntesagitakan!K168</f>
        <v>0</v>
      </c>
      <c r="K21" s="17">
        <f>Gorcarnakan_caxs!N314-Tntesagitakan!L168</f>
        <v>0</v>
      </c>
    </row>
    <row r="25" spans="1:11" ht="15" customHeight="1" x14ac:dyDescent="0.25">
      <c r="B25" s="13" t="s">
        <v>650</v>
      </c>
      <c r="C25" s="13"/>
      <c r="D25" s="13"/>
      <c r="E25" s="13"/>
      <c r="F25" s="13"/>
      <c r="G25" s="13"/>
      <c r="H25" s="13"/>
      <c r="I25" s="13"/>
      <c r="J25" s="13"/>
    </row>
  </sheetData>
  <mergeCells count="6">
    <mergeCell ref="A1:K2"/>
    <mergeCell ref="I3:K3"/>
    <mergeCell ref="A4:K4"/>
    <mergeCell ref="A5:L5"/>
    <mergeCell ref="A6:K6"/>
    <mergeCell ref="B25:J25"/>
  </mergeCells>
  <pageMargins left="0.23622047244094491" right="0.23622047244094491" top="0.74803149606299213" bottom="0.74803149606299213" header="0.31496062992125984" footer="0.31496062992125984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ABA3-AA28-4D03-9948-913AD197BD51}">
  <dimension ref="A1:L99"/>
  <sheetViews>
    <sheetView topLeftCell="A64" zoomScaleSheetLayoutView="100" workbookViewId="0">
      <selection activeCell="B97" sqref="B97:K99"/>
    </sheetView>
  </sheetViews>
  <sheetFormatPr defaultRowHeight="15" customHeight="1" x14ac:dyDescent="0.25"/>
  <cols>
    <col min="1" max="1" width="5.28515625" style="1" customWidth="1"/>
    <col min="2" max="2" width="35" style="1" customWidth="1"/>
    <col min="3" max="3" width="6.140625" style="1" customWidth="1"/>
    <col min="4" max="4" width="8.7109375" style="1" customWidth="1"/>
    <col min="5" max="5" width="9.140625" style="1"/>
    <col min="6" max="6" width="8.5703125" style="1" customWidth="1"/>
    <col min="7" max="7" width="13.7109375" style="1" customWidth="1"/>
    <col min="8" max="8" width="14.140625" style="1" customWidth="1"/>
    <col min="9" max="9" width="13.5703125" style="1" customWidth="1"/>
    <col min="10" max="11" width="14.42578125" style="1" customWidth="1"/>
    <col min="12" max="12" width="15.28515625" style="1" customWidth="1"/>
    <col min="13" max="14" width="19" style="1" customWidth="1"/>
    <col min="15" max="16384" width="9.140625" style="1"/>
  </cols>
  <sheetData>
    <row r="1" spans="1:12" ht="74.25" hidden="1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74.25" customHeight="1" x14ac:dyDescent="0.25">
      <c r="A2" s="27"/>
      <c r="B2" s="28"/>
      <c r="C2" s="28"/>
      <c r="D2" s="28"/>
      <c r="E2" s="28"/>
      <c r="F2" s="28"/>
      <c r="G2" s="28"/>
      <c r="H2" s="28"/>
      <c r="I2" s="28"/>
      <c r="J2" s="29" t="s">
        <v>651</v>
      </c>
      <c r="K2" s="30"/>
      <c r="L2" s="30"/>
    </row>
    <row r="3" spans="1:12" ht="15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7" spans="1:12" ht="1.5" customHeight="1" x14ac:dyDescent="0.25"/>
    <row r="9" spans="1:12" ht="15" customHeight="1" x14ac:dyDescent="0.25">
      <c r="A9" s="6" t="s">
        <v>360</v>
      </c>
      <c r="B9" s="6"/>
      <c r="C9" s="6"/>
      <c r="D9" s="6" t="s">
        <v>652</v>
      </c>
      <c r="E9" s="6"/>
      <c r="F9" s="6"/>
      <c r="G9" s="6" t="s">
        <v>653</v>
      </c>
      <c r="H9" s="6"/>
      <c r="I9" s="6"/>
      <c r="J9" s="6" t="s">
        <v>654</v>
      </c>
      <c r="K9" s="6"/>
      <c r="L9" s="6"/>
    </row>
    <row r="10" spans="1:12" ht="39.950000000000003" customHeight="1" x14ac:dyDescent="0.25">
      <c r="A10" s="7" t="s">
        <v>655</v>
      </c>
      <c r="B10" s="8"/>
      <c r="C10" s="7"/>
      <c r="D10" s="7" t="s">
        <v>361</v>
      </c>
      <c r="E10" s="7" t="s">
        <v>656</v>
      </c>
      <c r="F10" s="7"/>
      <c r="G10" s="7" t="s">
        <v>363</v>
      </c>
      <c r="H10" s="7" t="s">
        <v>657</v>
      </c>
      <c r="I10" s="7"/>
      <c r="J10" s="7" t="s">
        <v>365</v>
      </c>
      <c r="K10" s="6" t="s">
        <v>656</v>
      </c>
      <c r="L10" s="6"/>
    </row>
    <row r="11" spans="1:12" ht="20.100000000000001" customHeight="1" x14ac:dyDescent="0.25">
      <c r="A11" s="7"/>
      <c r="B11" s="7" t="s">
        <v>367</v>
      </c>
      <c r="C11" s="7" t="s">
        <v>655</v>
      </c>
      <c r="D11" s="7"/>
      <c r="E11" s="7" t="s">
        <v>13</v>
      </c>
      <c r="F11" s="7" t="s">
        <v>368</v>
      </c>
      <c r="G11" s="7"/>
      <c r="H11" s="7" t="s">
        <v>13</v>
      </c>
      <c r="I11" s="7" t="s">
        <v>368</v>
      </c>
      <c r="J11" s="7"/>
      <c r="K11" s="6" t="s">
        <v>13</v>
      </c>
      <c r="L11" s="6" t="s">
        <v>368</v>
      </c>
    </row>
    <row r="12" spans="1:12" ht="1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</row>
    <row r="13" spans="1:12" ht="24" customHeight="1" x14ac:dyDescent="0.25">
      <c r="A13" s="15">
        <v>8000</v>
      </c>
      <c r="B13" s="16" t="s">
        <v>658</v>
      </c>
      <c r="C13" s="15"/>
      <c r="D13" s="17">
        <f t="shared" ref="D13:L13" si="0">SUM(D15,D75)</f>
        <v>0</v>
      </c>
      <c r="E13" s="17">
        <f t="shared" si="0"/>
        <v>0</v>
      </c>
      <c r="F13" s="17">
        <f t="shared" si="0"/>
        <v>0</v>
      </c>
      <c r="G13" s="17">
        <f t="shared" si="0"/>
        <v>333218398.30000007</v>
      </c>
      <c r="H13" s="17">
        <f t="shared" si="0"/>
        <v>48918100</v>
      </c>
      <c r="I13" s="17">
        <f t="shared" si="0"/>
        <v>284300298.30000001</v>
      </c>
      <c r="J13" s="17">
        <f t="shared" si="0"/>
        <v>-456551982.69999993</v>
      </c>
      <c r="K13" s="17">
        <f t="shared" si="0"/>
        <v>-629955967.89999998</v>
      </c>
      <c r="L13" s="17">
        <f t="shared" si="0"/>
        <v>173403985.19999999</v>
      </c>
    </row>
    <row r="14" spans="1:12" ht="39.75" hidden="1" customHeight="1" x14ac:dyDescent="0.25">
      <c r="A14" s="15"/>
      <c r="B14" s="16" t="s">
        <v>165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34.5" customHeight="1" x14ac:dyDescent="0.25">
      <c r="A15" s="15">
        <v>8100</v>
      </c>
      <c r="B15" s="16" t="s">
        <v>659</v>
      </c>
      <c r="C15" s="15"/>
      <c r="D15" s="17">
        <f t="shared" ref="D15:L15" si="1">SUM(D17,D45)</f>
        <v>0</v>
      </c>
      <c r="E15" s="17">
        <f t="shared" si="1"/>
        <v>0</v>
      </c>
      <c r="F15" s="17">
        <f t="shared" si="1"/>
        <v>0</v>
      </c>
      <c r="G15" s="17">
        <f t="shared" si="1"/>
        <v>333218398.30000007</v>
      </c>
      <c r="H15" s="17">
        <f t="shared" si="1"/>
        <v>48918100</v>
      </c>
      <c r="I15" s="17">
        <f t="shared" si="1"/>
        <v>284300298.30000001</v>
      </c>
      <c r="J15" s="17">
        <f t="shared" si="1"/>
        <v>-456551982.69999993</v>
      </c>
      <c r="K15" s="17">
        <f t="shared" si="1"/>
        <v>-629955967.89999998</v>
      </c>
      <c r="L15" s="17">
        <f t="shared" si="1"/>
        <v>173403985.19999999</v>
      </c>
    </row>
    <row r="16" spans="1:12" ht="39.75" hidden="1" customHeight="1" x14ac:dyDescent="0.25">
      <c r="A16" s="15"/>
      <c r="B16" s="16" t="s">
        <v>165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39.75" hidden="1" customHeight="1" x14ac:dyDescent="0.25">
      <c r="A17" s="15">
        <v>8110</v>
      </c>
      <c r="B17" s="16" t="s">
        <v>660</v>
      </c>
      <c r="C17" s="15"/>
      <c r="D17" s="17">
        <f t="shared" ref="D17:L17" si="2">SUM(D19,D23)</f>
        <v>0</v>
      </c>
      <c r="E17" s="17">
        <f t="shared" si="2"/>
        <v>0</v>
      </c>
      <c r="F17" s="17">
        <f t="shared" si="2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2"/>
        <v>0</v>
      </c>
      <c r="K17" s="17">
        <f t="shared" si="2"/>
        <v>0</v>
      </c>
      <c r="L17" s="17">
        <f t="shared" si="2"/>
        <v>0</v>
      </c>
    </row>
    <row r="18" spans="1:12" ht="1.5" hidden="1" customHeight="1" x14ac:dyDescent="0.25">
      <c r="A18" s="15"/>
      <c r="B18" s="16" t="s">
        <v>165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39.75" hidden="1" customHeight="1" x14ac:dyDescent="0.25">
      <c r="A19" s="15">
        <v>8111</v>
      </c>
      <c r="B19" s="16" t="s">
        <v>661</v>
      </c>
      <c r="C19" s="15"/>
      <c r="D19" s="17">
        <f>SUM(D21:D22)</f>
        <v>0</v>
      </c>
      <c r="E19" s="17" t="s">
        <v>22</v>
      </c>
      <c r="F19" s="17">
        <f>SUM(F21:F22)</f>
        <v>0</v>
      </c>
      <c r="G19" s="17">
        <f>SUM(G21:G22)</f>
        <v>0</v>
      </c>
      <c r="H19" s="17" t="s">
        <v>22</v>
      </c>
      <c r="I19" s="17">
        <f>SUM(I21:I22)</f>
        <v>0</v>
      </c>
      <c r="J19" s="17">
        <f>SUM(J21:J22)</f>
        <v>0</v>
      </c>
      <c r="K19" s="17" t="s">
        <v>22</v>
      </c>
      <c r="L19" s="17">
        <f>SUM(L21:L22)</f>
        <v>0</v>
      </c>
    </row>
    <row r="20" spans="1:12" ht="39.75" hidden="1" customHeight="1" x14ac:dyDescent="0.25">
      <c r="A20" s="15"/>
      <c r="B20" s="16" t="s">
        <v>167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39.75" hidden="1" customHeight="1" x14ac:dyDescent="0.25">
      <c r="A21" s="15">
        <v>8112</v>
      </c>
      <c r="B21" s="16" t="s">
        <v>662</v>
      </c>
      <c r="C21" s="15" t="s">
        <v>663</v>
      </c>
      <c r="D21" s="17">
        <f>SUM(E21,F21)</f>
        <v>0</v>
      </c>
      <c r="E21" s="17" t="s">
        <v>22</v>
      </c>
      <c r="F21" s="17">
        <v>0</v>
      </c>
      <c r="G21" s="17">
        <f>SUM(H21,I21)</f>
        <v>0</v>
      </c>
      <c r="H21" s="17" t="s">
        <v>22</v>
      </c>
      <c r="I21" s="17">
        <v>0</v>
      </c>
      <c r="J21" s="17">
        <f>SUM(K21,L21)</f>
        <v>0</v>
      </c>
      <c r="K21" s="17" t="s">
        <v>22</v>
      </c>
      <c r="L21" s="17">
        <v>0</v>
      </c>
    </row>
    <row r="22" spans="1:12" ht="39.75" hidden="1" customHeight="1" x14ac:dyDescent="0.25">
      <c r="A22" s="15">
        <v>8113</v>
      </c>
      <c r="B22" s="16" t="s">
        <v>664</v>
      </c>
      <c r="C22" s="15" t="s">
        <v>665</v>
      </c>
      <c r="D22" s="17">
        <f>SUM(E22,F22)</f>
        <v>0</v>
      </c>
      <c r="E22" s="17" t="s">
        <v>22</v>
      </c>
      <c r="F22" s="17">
        <v>0</v>
      </c>
      <c r="G22" s="17">
        <f>SUM(H22,I22)</f>
        <v>0</v>
      </c>
      <c r="H22" s="17" t="s">
        <v>22</v>
      </c>
      <c r="I22" s="17">
        <v>0</v>
      </c>
      <c r="J22" s="17">
        <f>SUM(K22,L22)</f>
        <v>0</v>
      </c>
      <c r="K22" s="17" t="s">
        <v>22</v>
      </c>
      <c r="L22" s="17">
        <v>0</v>
      </c>
    </row>
    <row r="23" spans="1:12" ht="39.75" hidden="1" customHeight="1" x14ac:dyDescent="0.25">
      <c r="A23" s="15">
        <v>8120</v>
      </c>
      <c r="B23" s="16" t="s">
        <v>666</v>
      </c>
      <c r="C23" s="15"/>
      <c r="D23" s="17">
        <f t="shared" ref="D23:L23" si="3">SUM(D25,D35)</f>
        <v>0</v>
      </c>
      <c r="E23" s="17">
        <f t="shared" si="3"/>
        <v>0</v>
      </c>
      <c r="F23" s="17">
        <f t="shared" si="3"/>
        <v>0</v>
      </c>
      <c r="G23" s="17">
        <f t="shared" si="3"/>
        <v>0</v>
      </c>
      <c r="H23" s="17">
        <f t="shared" si="3"/>
        <v>0</v>
      </c>
      <c r="I23" s="17">
        <f t="shared" si="3"/>
        <v>0</v>
      </c>
      <c r="J23" s="17">
        <f t="shared" si="3"/>
        <v>0</v>
      </c>
      <c r="K23" s="17">
        <f t="shared" si="3"/>
        <v>0</v>
      </c>
      <c r="L23" s="17">
        <f t="shared" si="3"/>
        <v>0</v>
      </c>
    </row>
    <row r="24" spans="1:12" ht="39.75" hidden="1" customHeight="1" x14ac:dyDescent="0.25">
      <c r="A24" s="15"/>
      <c r="B24" s="16" t="s">
        <v>165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39.75" hidden="1" customHeight="1" x14ac:dyDescent="0.25">
      <c r="A25" s="15">
        <v>8121</v>
      </c>
      <c r="B25" s="16" t="s">
        <v>667</v>
      </c>
      <c r="C25" s="15"/>
      <c r="D25" s="17">
        <f>SUM(D27,D31)</f>
        <v>0</v>
      </c>
      <c r="E25" s="17" t="s">
        <v>22</v>
      </c>
      <c r="F25" s="17">
        <f>SUM(F27,F31)</f>
        <v>0</v>
      </c>
      <c r="G25" s="17">
        <f>SUM(G27,G31)</f>
        <v>0</v>
      </c>
      <c r="H25" s="17" t="s">
        <v>22</v>
      </c>
      <c r="I25" s="17">
        <f>SUM(I27,I31)</f>
        <v>0</v>
      </c>
      <c r="J25" s="17">
        <f>SUM(J27,J31)</f>
        <v>0</v>
      </c>
      <c r="K25" s="17" t="s">
        <v>22</v>
      </c>
      <c r="L25" s="17">
        <f>SUM(L27,L31)</f>
        <v>0</v>
      </c>
    </row>
    <row r="26" spans="1:12" ht="36.75" hidden="1" customHeight="1" x14ac:dyDescent="0.25">
      <c r="A26" s="15"/>
      <c r="B26" s="16" t="s">
        <v>167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39.75" hidden="1" customHeight="1" x14ac:dyDescent="0.25">
      <c r="A27" s="15">
        <v>8122</v>
      </c>
      <c r="B27" s="16" t="s">
        <v>668</v>
      </c>
      <c r="C27" s="15" t="s">
        <v>669</v>
      </c>
      <c r="D27" s="17">
        <f>SUM(D29:D30)</f>
        <v>0</v>
      </c>
      <c r="E27" s="17" t="s">
        <v>22</v>
      </c>
      <c r="F27" s="17">
        <f>SUM(F29:F30)</f>
        <v>0</v>
      </c>
      <c r="G27" s="17">
        <f>SUM(G29:G30)</f>
        <v>0</v>
      </c>
      <c r="H27" s="17" t="s">
        <v>22</v>
      </c>
      <c r="I27" s="17">
        <f>SUM(I29:I30)</f>
        <v>0</v>
      </c>
      <c r="J27" s="17">
        <f>SUM(J29:J30)</f>
        <v>0</v>
      </c>
      <c r="K27" s="17" t="s">
        <v>22</v>
      </c>
      <c r="L27" s="17">
        <f>SUM(L29:L30)</f>
        <v>0</v>
      </c>
    </row>
    <row r="28" spans="1:12" ht="39.75" hidden="1" customHeight="1" x14ac:dyDescent="0.25">
      <c r="A28" s="15"/>
      <c r="B28" s="16" t="s">
        <v>167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39.75" hidden="1" customHeight="1" x14ac:dyDescent="0.25">
      <c r="A29" s="15">
        <v>8123</v>
      </c>
      <c r="B29" s="16" t="s">
        <v>670</v>
      </c>
      <c r="C29" s="15"/>
      <c r="D29" s="17">
        <f>SUM(E29,F29)</f>
        <v>0</v>
      </c>
      <c r="E29" s="17" t="s">
        <v>22</v>
      </c>
      <c r="F29" s="17">
        <v>0</v>
      </c>
      <c r="G29" s="17">
        <f>SUM(H29,I29)</f>
        <v>0</v>
      </c>
      <c r="H29" s="17" t="s">
        <v>22</v>
      </c>
      <c r="I29" s="17">
        <v>0</v>
      </c>
      <c r="J29" s="17">
        <f>SUM(K29,L29)</f>
        <v>0</v>
      </c>
      <c r="K29" s="17" t="s">
        <v>22</v>
      </c>
      <c r="L29" s="17">
        <v>0</v>
      </c>
    </row>
    <row r="30" spans="1:12" ht="39.75" hidden="1" customHeight="1" x14ac:dyDescent="0.25">
      <c r="A30" s="15">
        <v>8124</v>
      </c>
      <c r="B30" s="16" t="s">
        <v>671</v>
      </c>
      <c r="C30" s="15"/>
      <c r="D30" s="17">
        <f>SUM(E30,F30)</f>
        <v>0</v>
      </c>
      <c r="E30" s="17" t="s">
        <v>22</v>
      </c>
      <c r="F30" s="17">
        <v>0</v>
      </c>
      <c r="G30" s="17">
        <f>SUM(H30,I30)</f>
        <v>0</v>
      </c>
      <c r="H30" s="17" t="s">
        <v>22</v>
      </c>
      <c r="I30" s="17">
        <v>0</v>
      </c>
      <c r="J30" s="17">
        <f>SUM(K30,L30)</f>
        <v>0</v>
      </c>
      <c r="K30" s="17" t="s">
        <v>22</v>
      </c>
      <c r="L30" s="17">
        <v>0</v>
      </c>
    </row>
    <row r="31" spans="1:12" ht="39.75" hidden="1" customHeight="1" x14ac:dyDescent="0.25">
      <c r="A31" s="15">
        <v>8130</v>
      </c>
      <c r="B31" s="16" t="s">
        <v>672</v>
      </c>
      <c r="C31" s="15" t="s">
        <v>673</v>
      </c>
      <c r="D31" s="17">
        <f>SUM(D33:D34)</f>
        <v>0</v>
      </c>
      <c r="E31" s="17" t="s">
        <v>22</v>
      </c>
      <c r="F31" s="17">
        <f>SUM(F33:F34)</f>
        <v>0</v>
      </c>
      <c r="G31" s="17">
        <f>SUM(G33:G34)</f>
        <v>0</v>
      </c>
      <c r="H31" s="17" t="s">
        <v>22</v>
      </c>
      <c r="I31" s="17">
        <f>SUM(I33:I34)</f>
        <v>0</v>
      </c>
      <c r="J31" s="17">
        <f>SUM(J33:J34)</f>
        <v>0</v>
      </c>
      <c r="K31" s="17" t="s">
        <v>22</v>
      </c>
      <c r="L31" s="17">
        <f>SUM(L33:L34)</f>
        <v>0</v>
      </c>
    </row>
    <row r="32" spans="1:12" ht="39.75" hidden="1" customHeight="1" x14ac:dyDescent="0.25">
      <c r="A32" s="15"/>
      <c r="B32" s="16" t="s">
        <v>167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39.75" hidden="1" customHeight="1" x14ac:dyDescent="0.25">
      <c r="A33" s="15">
        <v>8131</v>
      </c>
      <c r="B33" s="16" t="s">
        <v>674</v>
      </c>
      <c r="C33" s="15"/>
      <c r="D33" s="17">
        <f>SUM(E33,F33)</f>
        <v>0</v>
      </c>
      <c r="E33" s="17" t="s">
        <v>22</v>
      </c>
      <c r="F33" s="17">
        <v>0</v>
      </c>
      <c r="G33" s="17">
        <f>SUM(H33,I33)</f>
        <v>0</v>
      </c>
      <c r="H33" s="17" t="s">
        <v>22</v>
      </c>
      <c r="I33" s="17">
        <v>0</v>
      </c>
      <c r="J33" s="17">
        <f>SUM(K33,L33)</f>
        <v>0</v>
      </c>
      <c r="K33" s="17" t="s">
        <v>22</v>
      </c>
      <c r="L33" s="17">
        <v>0</v>
      </c>
    </row>
    <row r="34" spans="1:12" ht="39.75" hidden="1" customHeight="1" x14ac:dyDescent="0.25">
      <c r="A34" s="15">
        <v>8132</v>
      </c>
      <c r="B34" s="16" t="s">
        <v>675</v>
      </c>
      <c r="C34" s="15"/>
      <c r="D34" s="17">
        <f>SUM(E34,F34)</f>
        <v>0</v>
      </c>
      <c r="E34" s="17" t="s">
        <v>22</v>
      </c>
      <c r="F34" s="17">
        <v>0</v>
      </c>
      <c r="G34" s="17">
        <f>SUM(H34,I34)</f>
        <v>0</v>
      </c>
      <c r="H34" s="17" t="s">
        <v>22</v>
      </c>
      <c r="I34" s="17">
        <v>0</v>
      </c>
      <c r="J34" s="17">
        <f>SUM(K34,L34)</f>
        <v>0</v>
      </c>
      <c r="K34" s="17" t="s">
        <v>22</v>
      </c>
      <c r="L34" s="17">
        <v>0</v>
      </c>
    </row>
    <row r="35" spans="1:12" ht="35.25" hidden="1" customHeight="1" x14ac:dyDescent="0.25">
      <c r="A35" s="15">
        <v>8140</v>
      </c>
      <c r="B35" s="16" t="s">
        <v>676</v>
      </c>
      <c r="C35" s="15"/>
      <c r="D35" s="17">
        <f t="shared" ref="D35:L35" si="4">SUM(D37,D41)</f>
        <v>0</v>
      </c>
      <c r="E35" s="17">
        <f t="shared" si="4"/>
        <v>0</v>
      </c>
      <c r="F35" s="17">
        <f t="shared" si="4"/>
        <v>0</v>
      </c>
      <c r="G35" s="17">
        <f t="shared" si="4"/>
        <v>0</v>
      </c>
      <c r="H35" s="17">
        <f t="shared" si="4"/>
        <v>0</v>
      </c>
      <c r="I35" s="17">
        <f t="shared" si="4"/>
        <v>0</v>
      </c>
      <c r="J35" s="17">
        <f t="shared" si="4"/>
        <v>0</v>
      </c>
      <c r="K35" s="17">
        <f t="shared" si="4"/>
        <v>0</v>
      </c>
      <c r="L35" s="17">
        <f t="shared" si="4"/>
        <v>0</v>
      </c>
    </row>
    <row r="36" spans="1:12" ht="39.75" hidden="1" customHeight="1" x14ac:dyDescent="0.25">
      <c r="A36" s="15"/>
      <c r="B36" s="16" t="s">
        <v>167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ht="39.75" hidden="1" customHeight="1" x14ac:dyDescent="0.25">
      <c r="A37" s="15">
        <v>8141</v>
      </c>
      <c r="B37" s="16" t="s">
        <v>677</v>
      </c>
      <c r="C37" s="15" t="s">
        <v>669</v>
      </c>
      <c r="D37" s="17">
        <f t="shared" ref="D37:L37" si="5">SUM(D39:D40)</f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0</v>
      </c>
      <c r="I37" s="17">
        <f t="shared" si="5"/>
        <v>0</v>
      </c>
      <c r="J37" s="17">
        <f t="shared" si="5"/>
        <v>0</v>
      </c>
      <c r="K37" s="17">
        <f t="shared" si="5"/>
        <v>0</v>
      </c>
      <c r="L37" s="17">
        <f t="shared" si="5"/>
        <v>0</v>
      </c>
    </row>
    <row r="38" spans="1:12" ht="39.75" hidden="1" customHeight="1" x14ac:dyDescent="0.25">
      <c r="A38" s="15"/>
      <c r="B38" s="16" t="s">
        <v>167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ht="39.75" hidden="1" customHeight="1" x14ac:dyDescent="0.25">
      <c r="A39" s="15">
        <v>8142</v>
      </c>
      <c r="B39" s="16" t="s">
        <v>678</v>
      </c>
      <c r="C39" s="15"/>
      <c r="D39" s="17">
        <f>SUM(E39,F39)</f>
        <v>0</v>
      </c>
      <c r="E39" s="17">
        <v>0</v>
      </c>
      <c r="F39" s="17" t="s">
        <v>22</v>
      </c>
      <c r="G39" s="17">
        <f>SUM(H39,I39)</f>
        <v>0</v>
      </c>
      <c r="H39" s="17">
        <v>0</v>
      </c>
      <c r="I39" s="17" t="s">
        <v>22</v>
      </c>
      <c r="J39" s="17">
        <f>SUM(K39,L39)</f>
        <v>0</v>
      </c>
      <c r="K39" s="17">
        <v>0</v>
      </c>
      <c r="L39" s="17" t="s">
        <v>22</v>
      </c>
    </row>
    <row r="40" spans="1:12" ht="39.75" hidden="1" customHeight="1" x14ac:dyDescent="0.25">
      <c r="A40" s="15">
        <v>8143</v>
      </c>
      <c r="B40" s="16" t="s">
        <v>679</v>
      </c>
      <c r="C40" s="15"/>
      <c r="D40" s="17">
        <f>SUM(E40,F40)</f>
        <v>0</v>
      </c>
      <c r="E40" s="17">
        <v>0</v>
      </c>
      <c r="F40" s="17" t="s">
        <v>22</v>
      </c>
      <c r="G40" s="17">
        <f>SUM(H40,I40)</f>
        <v>0</v>
      </c>
      <c r="H40" s="17">
        <v>0</v>
      </c>
      <c r="I40" s="17" t="s">
        <v>22</v>
      </c>
      <c r="J40" s="17">
        <f>SUM(K40,L40)</f>
        <v>0</v>
      </c>
      <c r="K40" s="17">
        <v>0</v>
      </c>
      <c r="L40" s="17" t="s">
        <v>22</v>
      </c>
    </row>
    <row r="41" spans="1:12" ht="39.75" hidden="1" customHeight="1" x14ac:dyDescent="0.25">
      <c r="A41" s="15">
        <v>8150</v>
      </c>
      <c r="B41" s="16" t="s">
        <v>680</v>
      </c>
      <c r="C41" s="15" t="s">
        <v>673</v>
      </c>
      <c r="D41" s="17">
        <f t="shared" ref="D41:L41" si="6">SUM(D43:D44)</f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</row>
    <row r="42" spans="1:12" ht="39.75" hidden="1" customHeight="1" x14ac:dyDescent="0.25">
      <c r="A42" s="15"/>
      <c r="B42" s="16" t="s">
        <v>167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ht="39.75" hidden="1" customHeight="1" x14ac:dyDescent="0.25">
      <c r="A43" s="15">
        <v>8151</v>
      </c>
      <c r="B43" s="16" t="s">
        <v>674</v>
      </c>
      <c r="C43" s="15"/>
      <c r="D43" s="17">
        <f>SUM(E43,F43)</f>
        <v>0</v>
      </c>
      <c r="E43" s="17">
        <v>0</v>
      </c>
      <c r="F43" s="17" t="s">
        <v>22</v>
      </c>
      <c r="G43" s="17">
        <f>SUM(H43,I43)</f>
        <v>0</v>
      </c>
      <c r="H43" s="17">
        <v>0</v>
      </c>
      <c r="I43" s="17" t="s">
        <v>22</v>
      </c>
      <c r="J43" s="17">
        <f>SUM(K43,L43)</f>
        <v>0</v>
      </c>
      <c r="K43" s="17">
        <v>0</v>
      </c>
      <c r="L43" s="17" t="s">
        <v>22</v>
      </c>
    </row>
    <row r="44" spans="1:12" ht="39.75" hidden="1" customHeight="1" x14ac:dyDescent="0.25">
      <c r="A44" s="15">
        <v>8152</v>
      </c>
      <c r="B44" s="16" t="s">
        <v>681</v>
      </c>
      <c r="C44" s="15"/>
      <c r="D44" s="17">
        <f>SUM(E44,F44)</f>
        <v>0</v>
      </c>
      <c r="E44" s="17">
        <v>0</v>
      </c>
      <c r="F44" s="17" t="s">
        <v>22</v>
      </c>
      <c r="G44" s="17">
        <f>SUM(H44,I44)</f>
        <v>0</v>
      </c>
      <c r="H44" s="17">
        <v>0</v>
      </c>
      <c r="I44" s="17" t="s">
        <v>22</v>
      </c>
      <c r="J44" s="17">
        <f>SUM(K44,L44)</f>
        <v>0</v>
      </c>
      <c r="K44" s="17">
        <v>0</v>
      </c>
      <c r="L44" s="17" t="s">
        <v>22</v>
      </c>
    </row>
    <row r="45" spans="1:12" ht="33" customHeight="1" x14ac:dyDescent="0.25">
      <c r="A45" s="15">
        <v>8160</v>
      </c>
      <c r="B45" s="16" t="s">
        <v>682</v>
      </c>
      <c r="C45" s="15"/>
      <c r="D45" s="17">
        <f t="shared" ref="D45:L45" si="7">SUM(D47,D52,D56,D71,D72,D73)</f>
        <v>0</v>
      </c>
      <c r="E45" s="17">
        <f t="shared" si="7"/>
        <v>0</v>
      </c>
      <c r="F45" s="17">
        <f t="shared" si="7"/>
        <v>0</v>
      </c>
      <c r="G45" s="17">
        <f t="shared" si="7"/>
        <v>333218398.30000007</v>
      </c>
      <c r="H45" s="17">
        <f t="shared" si="7"/>
        <v>48918100</v>
      </c>
      <c r="I45" s="17">
        <f t="shared" si="7"/>
        <v>284300298.30000001</v>
      </c>
      <c r="J45" s="17">
        <f t="shared" si="7"/>
        <v>-456551982.69999993</v>
      </c>
      <c r="K45" s="17">
        <f t="shared" si="7"/>
        <v>-629955967.89999998</v>
      </c>
      <c r="L45" s="17">
        <f t="shared" si="7"/>
        <v>173403985.19999999</v>
      </c>
    </row>
    <row r="46" spans="1:12" ht="39.75" hidden="1" customHeight="1" x14ac:dyDescent="0.25">
      <c r="A46" s="15"/>
      <c r="B46" s="16" t="s">
        <v>165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ht="39.75" hidden="1" customHeight="1" x14ac:dyDescent="0.25">
      <c r="A47" s="15">
        <v>8161</v>
      </c>
      <c r="B47" s="16" t="s">
        <v>683</v>
      </c>
      <c r="C47" s="15"/>
      <c r="D47" s="17">
        <f>SUM(D49:D51)</f>
        <v>0</v>
      </c>
      <c r="E47" s="17" t="s">
        <v>22</v>
      </c>
      <c r="F47" s="17">
        <f>SUM(F49:F51)</f>
        <v>0</v>
      </c>
      <c r="G47" s="17">
        <f>SUM(G49:G51)</f>
        <v>0</v>
      </c>
      <c r="H47" s="17" t="s">
        <v>22</v>
      </c>
      <c r="I47" s="17">
        <f>SUM(I50:I51)</f>
        <v>0</v>
      </c>
      <c r="J47" s="17">
        <f>SUM(J49:J51)</f>
        <v>0</v>
      </c>
      <c r="K47" s="17" t="s">
        <v>22</v>
      </c>
      <c r="L47" s="17">
        <f>SUM(L50:L51)</f>
        <v>0</v>
      </c>
    </row>
    <row r="48" spans="1:12" ht="39" hidden="1" customHeight="1" x14ac:dyDescent="0.25">
      <c r="A48" s="15"/>
      <c r="B48" s="16" t="s">
        <v>167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ht="39.75" hidden="1" customHeight="1" x14ac:dyDescent="0.25">
      <c r="A49" s="15">
        <v>8162</v>
      </c>
      <c r="B49" s="16" t="s">
        <v>684</v>
      </c>
      <c r="C49" s="15" t="s">
        <v>685</v>
      </c>
      <c r="D49" s="17">
        <f>SUM(E49,F49)</f>
        <v>0</v>
      </c>
      <c r="E49" s="17" t="s">
        <v>22</v>
      </c>
      <c r="F49" s="17"/>
      <c r="G49" s="17">
        <f>SUM(H49,I49)</f>
        <v>0</v>
      </c>
      <c r="H49" s="17" t="s">
        <v>22</v>
      </c>
      <c r="I49" s="17"/>
      <c r="J49" s="17">
        <f>SUM(K49,L49)</f>
        <v>0</v>
      </c>
      <c r="K49" s="17" t="s">
        <v>22</v>
      </c>
      <c r="L49" s="17"/>
    </row>
    <row r="50" spans="1:12" ht="39.75" hidden="1" customHeight="1" x14ac:dyDescent="0.25">
      <c r="A50" s="15">
        <v>8163</v>
      </c>
      <c r="B50" s="16" t="s">
        <v>686</v>
      </c>
      <c r="C50" s="15" t="s">
        <v>685</v>
      </c>
      <c r="D50" s="17">
        <f>SUM(E50,F50)</f>
        <v>0</v>
      </c>
      <c r="E50" s="17" t="s">
        <v>22</v>
      </c>
      <c r="F50" s="17">
        <v>0</v>
      </c>
      <c r="G50" s="17">
        <f>SUM(H50,I50)</f>
        <v>0</v>
      </c>
      <c r="H50" s="17" t="s">
        <v>22</v>
      </c>
      <c r="I50" s="17">
        <v>0</v>
      </c>
      <c r="J50" s="17">
        <f>SUM(K50,L50)</f>
        <v>0</v>
      </c>
      <c r="K50" s="17" t="s">
        <v>22</v>
      </c>
      <c r="L50" s="17">
        <v>0</v>
      </c>
    </row>
    <row r="51" spans="1:12" ht="39.75" hidden="1" customHeight="1" x14ac:dyDescent="0.25">
      <c r="A51" s="15">
        <v>8164</v>
      </c>
      <c r="B51" s="16" t="s">
        <v>687</v>
      </c>
      <c r="C51" s="15" t="s">
        <v>688</v>
      </c>
      <c r="D51" s="17">
        <f>SUM(E51,F51)</f>
        <v>0</v>
      </c>
      <c r="E51" s="17" t="s">
        <v>22</v>
      </c>
      <c r="F51" s="17">
        <v>0</v>
      </c>
      <c r="G51" s="17">
        <f>SUM(H51,I51)</f>
        <v>0</v>
      </c>
      <c r="H51" s="17" t="s">
        <v>22</v>
      </c>
      <c r="I51" s="17">
        <v>0</v>
      </c>
      <c r="J51" s="17">
        <f>SUM(K51,L51)</f>
        <v>0</v>
      </c>
      <c r="K51" s="17" t="s">
        <v>22</v>
      </c>
      <c r="L51" s="17">
        <v>0</v>
      </c>
    </row>
    <row r="52" spans="1:12" ht="39.75" hidden="1" customHeight="1" x14ac:dyDescent="0.25">
      <c r="A52" s="15">
        <v>8170</v>
      </c>
      <c r="B52" s="16" t="s">
        <v>689</v>
      </c>
      <c r="C52" s="15"/>
      <c r="D52" s="17">
        <f t="shared" ref="D52:L52" si="8">SUM(D54:D55)</f>
        <v>0</v>
      </c>
      <c r="E52" s="17">
        <f t="shared" si="8"/>
        <v>0</v>
      </c>
      <c r="F52" s="17">
        <f t="shared" si="8"/>
        <v>0</v>
      </c>
      <c r="G52" s="17">
        <f t="shared" si="8"/>
        <v>0</v>
      </c>
      <c r="H52" s="17">
        <f t="shared" si="8"/>
        <v>0</v>
      </c>
      <c r="I52" s="17">
        <f t="shared" si="8"/>
        <v>0</v>
      </c>
      <c r="J52" s="17">
        <f t="shared" si="8"/>
        <v>0</v>
      </c>
      <c r="K52" s="17">
        <f t="shared" si="8"/>
        <v>0</v>
      </c>
      <c r="L52" s="17">
        <f t="shared" si="8"/>
        <v>0</v>
      </c>
    </row>
    <row r="53" spans="1:12" ht="39.75" hidden="1" customHeight="1" x14ac:dyDescent="0.25">
      <c r="A53" s="15"/>
      <c r="B53" s="16" t="s">
        <v>167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ht="39.75" hidden="1" customHeight="1" x14ac:dyDescent="0.25">
      <c r="A54" s="15">
        <v>8171</v>
      </c>
      <c r="B54" s="16" t="s">
        <v>690</v>
      </c>
      <c r="C54" s="15" t="s">
        <v>691</v>
      </c>
      <c r="D54" s="17">
        <f>SUM(E54,F54)</f>
        <v>0</v>
      </c>
      <c r="E54" s="17">
        <v>0</v>
      </c>
      <c r="F54" s="17"/>
      <c r="G54" s="17">
        <f>SUM(H54,I54)</f>
        <v>0</v>
      </c>
      <c r="H54" s="17">
        <v>0</v>
      </c>
      <c r="I54" s="17"/>
      <c r="J54" s="17">
        <f>SUM(K54,L54)</f>
        <v>0</v>
      </c>
      <c r="K54" s="17">
        <v>0</v>
      </c>
      <c r="L54" s="17"/>
    </row>
    <row r="55" spans="1:12" ht="39.75" hidden="1" customHeight="1" x14ac:dyDescent="0.25">
      <c r="A55" s="15">
        <v>8172</v>
      </c>
      <c r="B55" s="16" t="s">
        <v>692</v>
      </c>
      <c r="C55" s="15" t="s">
        <v>693</v>
      </c>
      <c r="D55" s="17">
        <f>SUM(E55,F55)</f>
        <v>0</v>
      </c>
      <c r="E55" s="17">
        <v>0</v>
      </c>
      <c r="F55" s="17"/>
      <c r="G55" s="17">
        <f>SUM(H55,I55)</f>
        <v>0</v>
      </c>
      <c r="H55" s="17">
        <v>0</v>
      </c>
      <c r="I55" s="17"/>
      <c r="J55" s="17">
        <f>SUM(K55,L55)</f>
        <v>0</v>
      </c>
      <c r="K55" s="17">
        <v>0</v>
      </c>
      <c r="L55" s="17"/>
    </row>
    <row r="56" spans="1:12" ht="30.75" customHeight="1" x14ac:dyDescent="0.25">
      <c r="A56" s="15">
        <v>8190</v>
      </c>
      <c r="B56" s="16" t="s">
        <v>694</v>
      </c>
      <c r="C56" s="15"/>
      <c r="D56" s="17">
        <f>D58+D64-D61</f>
        <v>0</v>
      </c>
      <c r="E56" s="17">
        <f>E58+E64-E61</f>
        <v>0</v>
      </c>
      <c r="F56" s="17">
        <f>F64</f>
        <v>0</v>
      </c>
      <c r="G56" s="17">
        <f>G58+G64-G61</f>
        <v>333218398.30000007</v>
      </c>
      <c r="H56" s="17">
        <f>H58+H64-H61</f>
        <v>48918100</v>
      </c>
      <c r="I56" s="17">
        <f>I64</f>
        <v>284300298.30000001</v>
      </c>
      <c r="J56" s="17">
        <f>J58+J64-J61</f>
        <v>333218397.5</v>
      </c>
      <c r="K56" s="17">
        <f>K58+K64-K61</f>
        <v>48918100</v>
      </c>
      <c r="L56" s="17">
        <f>L64</f>
        <v>284300297.5</v>
      </c>
    </row>
    <row r="57" spans="1:12" ht="39.75" hidden="1" customHeight="1" x14ac:dyDescent="0.25">
      <c r="A57" s="15"/>
      <c r="B57" s="16" t="s">
        <v>165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37.5" customHeight="1" x14ac:dyDescent="0.25">
      <c r="A58" s="15">
        <v>8191</v>
      </c>
      <c r="B58" s="16" t="s">
        <v>695</v>
      </c>
      <c r="C58" s="15" t="s">
        <v>696</v>
      </c>
      <c r="D58" s="17">
        <f>SUM(D62,D63)</f>
        <v>0</v>
      </c>
      <c r="E58" s="17">
        <f>SUM(E62,E63)</f>
        <v>0</v>
      </c>
      <c r="F58" s="17" t="s">
        <v>22</v>
      </c>
      <c r="G58" s="17">
        <f>SUM(G62,G63)</f>
        <v>260422454.40000001</v>
      </c>
      <c r="H58" s="17">
        <f>SUM(H62,H63)</f>
        <v>260422454.40000001</v>
      </c>
      <c r="I58" s="17" t="s">
        <v>22</v>
      </c>
      <c r="J58" s="17">
        <f>SUM(J62,J63)</f>
        <v>260422454.40000001</v>
      </c>
      <c r="K58" s="17">
        <f>SUM(K62,K63)</f>
        <v>260422454.40000001</v>
      </c>
      <c r="L58" s="17" t="s">
        <v>22</v>
      </c>
    </row>
    <row r="59" spans="1:12" ht="39.75" hidden="1" customHeight="1" x14ac:dyDescent="0.25">
      <c r="A59" s="15"/>
      <c r="B59" s="16" t="s">
        <v>167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ht="39.950000000000003" customHeight="1" x14ac:dyDescent="0.25">
      <c r="A60" s="15">
        <v>8192</v>
      </c>
      <c r="B60" s="16" t="s">
        <v>697</v>
      </c>
      <c r="C60" s="15"/>
      <c r="D60" s="17">
        <f>SUM(E60,F60)</f>
        <v>0</v>
      </c>
      <c r="E60" s="17">
        <v>0</v>
      </c>
      <c r="F60" s="17" t="s">
        <v>22</v>
      </c>
      <c r="G60" s="17">
        <f>SUM(H60,I60)</f>
        <v>48918100</v>
      </c>
      <c r="H60" s="17">
        <v>48918100</v>
      </c>
      <c r="I60" s="17" t="s">
        <v>22</v>
      </c>
      <c r="J60" s="17">
        <f>SUM(K60,L60)</f>
        <v>48918100</v>
      </c>
      <c r="K60" s="17">
        <v>48918100</v>
      </c>
      <c r="L60" s="17" t="s">
        <v>22</v>
      </c>
    </row>
    <row r="61" spans="1:12" ht="39.950000000000003" customHeight="1" x14ac:dyDescent="0.25">
      <c r="A61" s="15">
        <v>8193</v>
      </c>
      <c r="B61" s="16" t="s">
        <v>698</v>
      </c>
      <c r="C61" s="15"/>
      <c r="D61" s="17">
        <f>D58-D60</f>
        <v>0</v>
      </c>
      <c r="E61" s="17">
        <f>E58-E60</f>
        <v>0</v>
      </c>
      <c r="F61" s="17" t="s">
        <v>22</v>
      </c>
      <c r="G61" s="17">
        <f>G58-G60</f>
        <v>211504354.40000001</v>
      </c>
      <c r="H61" s="17">
        <f>H58-H60</f>
        <v>211504354.40000001</v>
      </c>
      <c r="I61" s="17" t="s">
        <v>22</v>
      </c>
      <c r="J61" s="17">
        <f>J58-J60</f>
        <v>211504354.40000001</v>
      </c>
      <c r="K61" s="17">
        <f>K58-K60</f>
        <v>211504354.40000001</v>
      </c>
      <c r="L61" s="17" t="s">
        <v>22</v>
      </c>
    </row>
    <row r="62" spans="1:12" ht="32.25" customHeight="1" x14ac:dyDescent="0.25">
      <c r="A62" s="15">
        <v>8194</v>
      </c>
      <c r="B62" s="16" t="s">
        <v>699</v>
      </c>
      <c r="C62" s="15" t="s">
        <v>700</v>
      </c>
      <c r="D62" s="17">
        <f>SUM(E62,F62)</f>
        <v>0</v>
      </c>
      <c r="E62" s="17">
        <v>0</v>
      </c>
      <c r="F62" s="17" t="s">
        <v>22</v>
      </c>
      <c r="G62" s="17">
        <f>SUM(H62,I62)</f>
        <v>260422454.40000001</v>
      </c>
      <c r="H62" s="17">
        <v>260422454.40000001</v>
      </c>
      <c r="I62" s="17" t="s">
        <v>22</v>
      </c>
      <c r="J62" s="17">
        <f>SUM(K62,L62)</f>
        <v>260422454.40000001</v>
      </c>
      <c r="K62" s="17">
        <v>260422454.40000001</v>
      </c>
      <c r="L62" s="17" t="s">
        <v>22</v>
      </c>
    </row>
    <row r="63" spans="1:12" ht="39.75" hidden="1" customHeight="1" x14ac:dyDescent="0.25">
      <c r="A63" s="15">
        <v>8195</v>
      </c>
      <c r="B63" s="16" t="s">
        <v>701</v>
      </c>
      <c r="C63" s="15" t="s">
        <v>702</v>
      </c>
      <c r="D63" s="17">
        <f>SUM(E63,F63)</f>
        <v>0</v>
      </c>
      <c r="E63" s="17">
        <v>0</v>
      </c>
      <c r="F63" s="17" t="s">
        <v>22</v>
      </c>
      <c r="G63" s="17">
        <f>SUM(H63,I63)</f>
        <v>0</v>
      </c>
      <c r="H63" s="17">
        <v>0</v>
      </c>
      <c r="I63" s="17" t="s">
        <v>22</v>
      </c>
      <c r="J63" s="17">
        <f>SUM(K63,L63)</f>
        <v>0</v>
      </c>
      <c r="K63" s="17">
        <v>0</v>
      </c>
      <c r="L63" s="17" t="s">
        <v>22</v>
      </c>
    </row>
    <row r="64" spans="1:12" ht="33" customHeight="1" x14ac:dyDescent="0.25">
      <c r="A64" s="15">
        <v>8196</v>
      </c>
      <c r="B64" s="16" t="s">
        <v>703</v>
      </c>
      <c r="C64" s="15" t="s">
        <v>704</v>
      </c>
      <c r="D64" s="17">
        <f t="shared" ref="D64:L64" si="9">SUM(D66,D70)</f>
        <v>0</v>
      </c>
      <c r="E64" s="17">
        <f t="shared" si="9"/>
        <v>0</v>
      </c>
      <c r="F64" s="17">
        <f t="shared" si="9"/>
        <v>0</v>
      </c>
      <c r="G64" s="17">
        <f t="shared" si="9"/>
        <v>284300298.30000001</v>
      </c>
      <c r="H64" s="17">
        <f t="shared" si="9"/>
        <v>0</v>
      </c>
      <c r="I64" s="17">
        <f t="shared" si="9"/>
        <v>284300298.30000001</v>
      </c>
      <c r="J64" s="17">
        <f t="shared" si="9"/>
        <v>284300297.5</v>
      </c>
      <c r="K64" s="17">
        <f t="shared" si="9"/>
        <v>0</v>
      </c>
      <c r="L64" s="17">
        <f t="shared" si="9"/>
        <v>284300297.5</v>
      </c>
    </row>
    <row r="65" spans="1:12" ht="39.75" hidden="1" customHeight="1" x14ac:dyDescent="0.25">
      <c r="A65" s="15"/>
      <c r="B65" s="16" t="s">
        <v>167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ht="36.75" customHeight="1" x14ac:dyDescent="0.25">
      <c r="A66" s="15">
        <v>8197</v>
      </c>
      <c r="B66" s="16" t="s">
        <v>705</v>
      </c>
      <c r="C66" s="15"/>
      <c r="D66" s="17">
        <f>SUM(D68,D69)</f>
        <v>0</v>
      </c>
      <c r="E66" s="17" t="s">
        <v>22</v>
      </c>
      <c r="F66" s="17">
        <f>SUM(F68,F69)</f>
        <v>0</v>
      </c>
      <c r="G66" s="17">
        <f>SUM(G68,G69)</f>
        <v>72795943.900000006</v>
      </c>
      <c r="H66" s="17" t="s">
        <v>22</v>
      </c>
      <c r="I66" s="17">
        <f>SUM(I68,I69)</f>
        <v>72795943.900000006</v>
      </c>
      <c r="J66" s="17">
        <f>SUM(J68,J69)</f>
        <v>72795943.099999994</v>
      </c>
      <c r="K66" s="17" t="s">
        <v>22</v>
      </c>
      <c r="L66" s="17">
        <f>SUM(L68,L69)</f>
        <v>72795943.099999994</v>
      </c>
    </row>
    <row r="67" spans="1:12" ht="39.75" hidden="1" customHeight="1" x14ac:dyDescent="0.25">
      <c r="A67" s="15"/>
      <c r="B67" s="16" t="s">
        <v>165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1:12" ht="39.950000000000003" customHeight="1" x14ac:dyDescent="0.25">
      <c r="A68" s="15">
        <v>8198</v>
      </c>
      <c r="B68" s="16" t="s">
        <v>706</v>
      </c>
      <c r="C68" s="15" t="s">
        <v>707</v>
      </c>
      <c r="D68" s="17">
        <f>SUM(E68,F68)</f>
        <v>0</v>
      </c>
      <c r="E68" s="17" t="s">
        <v>22</v>
      </c>
      <c r="F68" s="17">
        <v>0</v>
      </c>
      <c r="G68" s="17">
        <f>SUM(H68,I68)</f>
        <v>72795943.900000006</v>
      </c>
      <c r="H68" s="17" t="s">
        <v>22</v>
      </c>
      <c r="I68" s="17">
        <v>72795943.900000006</v>
      </c>
      <c r="J68" s="17">
        <f t="shared" ref="J68:J74" si="10">SUM(K68,L68)</f>
        <v>72795943.099999994</v>
      </c>
      <c r="K68" s="17" t="s">
        <v>22</v>
      </c>
      <c r="L68" s="17">
        <v>72795943.099999994</v>
      </c>
    </row>
    <row r="69" spans="1:12" ht="0.75" customHeight="1" x14ac:dyDescent="0.25">
      <c r="A69" s="15">
        <v>8199</v>
      </c>
      <c r="B69" s="16" t="s">
        <v>708</v>
      </c>
      <c r="C69" s="15" t="s">
        <v>709</v>
      </c>
      <c r="D69" s="17">
        <f>SUM(E69,F69)</f>
        <v>0</v>
      </c>
      <c r="E69" s="17" t="s">
        <v>22</v>
      </c>
      <c r="F69" s="17">
        <v>0</v>
      </c>
      <c r="G69" s="17">
        <f>SUM(H69,I69)</f>
        <v>0</v>
      </c>
      <c r="H69" s="17" t="s">
        <v>22</v>
      </c>
      <c r="I69" s="17">
        <v>0</v>
      </c>
      <c r="J69" s="17">
        <f t="shared" si="10"/>
        <v>0</v>
      </c>
      <c r="K69" s="17" t="s">
        <v>22</v>
      </c>
      <c r="L69" s="17">
        <v>0</v>
      </c>
    </row>
    <row r="70" spans="1:12" ht="36.75" customHeight="1" x14ac:dyDescent="0.25">
      <c r="A70" s="15">
        <v>8200</v>
      </c>
      <c r="B70" s="16" t="s">
        <v>710</v>
      </c>
      <c r="C70" s="15"/>
      <c r="D70" s="17">
        <f>SUM(E70,F70)</f>
        <v>0</v>
      </c>
      <c r="E70" s="17" t="s">
        <v>22</v>
      </c>
      <c r="F70" s="17">
        <f>E58-E60</f>
        <v>0</v>
      </c>
      <c r="G70" s="17">
        <f>SUM(H70,I70)</f>
        <v>211504354.40000001</v>
      </c>
      <c r="H70" s="17" t="s">
        <v>22</v>
      </c>
      <c r="I70" s="17">
        <f>H58-H60</f>
        <v>211504354.40000001</v>
      </c>
      <c r="J70" s="17">
        <f t="shared" si="10"/>
        <v>211504354.40000001</v>
      </c>
      <c r="K70" s="17" t="s">
        <v>22</v>
      </c>
      <c r="L70" s="17">
        <f>K58-K60</f>
        <v>211504354.40000001</v>
      </c>
    </row>
    <row r="71" spans="1:12" ht="39.75" hidden="1" customHeight="1" x14ac:dyDescent="0.25">
      <c r="A71" s="15">
        <v>8201</v>
      </c>
      <c r="B71" s="16" t="s">
        <v>711</v>
      </c>
      <c r="C71" s="15"/>
      <c r="D71" s="15" t="s">
        <v>22</v>
      </c>
      <c r="E71" s="15" t="s">
        <v>22</v>
      </c>
      <c r="F71" s="15" t="s">
        <v>22</v>
      </c>
      <c r="G71" s="15" t="s">
        <v>22</v>
      </c>
      <c r="H71" s="15" t="s">
        <v>22</v>
      </c>
      <c r="I71" s="15" t="s">
        <v>22</v>
      </c>
      <c r="J71" s="17">
        <f t="shared" si="10"/>
        <v>0</v>
      </c>
      <c r="K71" s="17">
        <v>0</v>
      </c>
      <c r="L71" s="17">
        <v>0</v>
      </c>
    </row>
    <row r="72" spans="1:12" ht="39.75" hidden="1" customHeight="1" x14ac:dyDescent="0.25">
      <c r="A72" s="15">
        <v>8202</v>
      </c>
      <c r="B72" s="16" t="s">
        <v>712</v>
      </c>
      <c r="C72" s="15"/>
      <c r="D72" s="17">
        <f>SUM(E72,F72)</f>
        <v>0</v>
      </c>
      <c r="E72" s="17" t="s">
        <v>22</v>
      </c>
      <c r="F72" s="17" t="s">
        <v>164</v>
      </c>
      <c r="G72" s="17">
        <f>SUM(H72,I72)</f>
        <v>0</v>
      </c>
      <c r="H72" s="17" t="s">
        <v>22</v>
      </c>
      <c r="I72" s="17" t="s">
        <v>164</v>
      </c>
      <c r="J72" s="17">
        <f t="shared" si="10"/>
        <v>0</v>
      </c>
      <c r="K72" s="17">
        <v>0</v>
      </c>
      <c r="L72" s="17">
        <v>0</v>
      </c>
    </row>
    <row r="73" spans="1:12" ht="35.25" customHeight="1" x14ac:dyDescent="0.25">
      <c r="A73" s="15">
        <v>8203</v>
      </c>
      <c r="B73" s="16" t="s">
        <v>713</v>
      </c>
      <c r="C73" s="15"/>
      <c r="D73" s="17">
        <f>SUM(E73,F73)</f>
        <v>0</v>
      </c>
      <c r="E73" s="17">
        <v>0</v>
      </c>
      <c r="F73" s="17">
        <v>0</v>
      </c>
      <c r="G73" s="17">
        <f>SUM(H73,I73)</f>
        <v>0</v>
      </c>
      <c r="H73" s="17">
        <v>0</v>
      </c>
      <c r="I73" s="17">
        <v>0</v>
      </c>
      <c r="J73" s="17">
        <f t="shared" si="10"/>
        <v>-789770380.19999993</v>
      </c>
      <c r="K73" s="17">
        <v>-678874067.89999998</v>
      </c>
      <c r="L73" s="17">
        <v>-110896312.3</v>
      </c>
    </row>
    <row r="74" spans="1:12" ht="39.75" hidden="1" customHeight="1" x14ac:dyDescent="0.25">
      <c r="A74" s="15">
        <v>8204</v>
      </c>
      <c r="B74" s="16" t="s">
        <v>714</v>
      </c>
      <c r="C74" s="15"/>
      <c r="D74" s="17">
        <f>SUM(E74,F74)</f>
        <v>0</v>
      </c>
      <c r="E74" s="17">
        <v>0</v>
      </c>
      <c r="F74" s="17">
        <v>0</v>
      </c>
      <c r="G74" s="17">
        <f>SUM(H74,I74)</f>
        <v>0</v>
      </c>
      <c r="H74" s="17">
        <v>0</v>
      </c>
      <c r="I74" s="17">
        <v>0</v>
      </c>
      <c r="J74" s="17">
        <f t="shared" si="10"/>
        <v>0</v>
      </c>
      <c r="K74" s="17"/>
      <c r="L74" s="17"/>
    </row>
    <row r="75" spans="1:12" ht="39.75" hidden="1" customHeight="1" x14ac:dyDescent="0.25">
      <c r="A75" s="15">
        <v>8300</v>
      </c>
      <c r="B75" s="16" t="s">
        <v>715</v>
      </c>
      <c r="C75" s="15"/>
      <c r="D75" s="17">
        <f t="shared" ref="D75:L75" si="11">SUM(D77)</f>
        <v>0</v>
      </c>
      <c r="E75" s="17">
        <f t="shared" si="11"/>
        <v>0</v>
      </c>
      <c r="F75" s="17">
        <f t="shared" si="11"/>
        <v>0</v>
      </c>
      <c r="G75" s="17">
        <f t="shared" si="11"/>
        <v>0</v>
      </c>
      <c r="H75" s="17">
        <f t="shared" si="11"/>
        <v>0</v>
      </c>
      <c r="I75" s="17">
        <f t="shared" si="11"/>
        <v>0</v>
      </c>
      <c r="J75" s="17">
        <f t="shared" si="11"/>
        <v>0</v>
      </c>
      <c r="K75" s="17">
        <f t="shared" si="11"/>
        <v>0</v>
      </c>
      <c r="L75" s="17">
        <f t="shared" si="11"/>
        <v>0</v>
      </c>
    </row>
    <row r="76" spans="1:12" ht="39.75" hidden="1" customHeight="1" x14ac:dyDescent="0.25">
      <c r="A76" s="15"/>
      <c r="B76" s="16" t="s">
        <v>165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ht="39.75" hidden="1" customHeight="1" x14ac:dyDescent="0.25">
      <c r="A77" s="15">
        <v>8310</v>
      </c>
      <c r="B77" s="16" t="s">
        <v>716</v>
      </c>
      <c r="C77" s="15"/>
      <c r="D77" s="17">
        <f t="shared" ref="D77:L77" si="12">SUM(D79,D83)</f>
        <v>0</v>
      </c>
      <c r="E77" s="17">
        <f t="shared" si="12"/>
        <v>0</v>
      </c>
      <c r="F77" s="17">
        <f t="shared" si="12"/>
        <v>0</v>
      </c>
      <c r="G77" s="17">
        <f t="shared" si="12"/>
        <v>0</v>
      </c>
      <c r="H77" s="17">
        <f t="shared" si="12"/>
        <v>0</v>
      </c>
      <c r="I77" s="17">
        <f t="shared" si="12"/>
        <v>0</v>
      </c>
      <c r="J77" s="17">
        <f t="shared" si="12"/>
        <v>0</v>
      </c>
      <c r="K77" s="17">
        <f t="shared" si="12"/>
        <v>0</v>
      </c>
      <c r="L77" s="17">
        <f t="shared" si="12"/>
        <v>0</v>
      </c>
    </row>
    <row r="78" spans="1:12" ht="39.75" hidden="1" customHeight="1" x14ac:dyDescent="0.25">
      <c r="A78" s="15"/>
      <c r="B78" s="16" t="s">
        <v>165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ht="39.75" hidden="1" customHeight="1" x14ac:dyDescent="0.25">
      <c r="A79" s="15">
        <v>8311</v>
      </c>
      <c r="B79" s="16" t="s">
        <v>717</v>
      </c>
      <c r="C79" s="15"/>
      <c r="D79" s="17">
        <f>SUM(D81:D82)</f>
        <v>0</v>
      </c>
      <c r="E79" s="17" t="s">
        <v>22</v>
      </c>
      <c r="F79" s="17">
        <f>SUM(F81:F82)</f>
        <v>0</v>
      </c>
      <c r="G79" s="17">
        <f>SUM(G81:G82)</f>
        <v>0</v>
      </c>
      <c r="H79" s="17" t="s">
        <v>22</v>
      </c>
      <c r="I79" s="17">
        <f>SUM(I81:I82)</f>
        <v>0</v>
      </c>
      <c r="J79" s="17">
        <f>SUM(J81:J82)</f>
        <v>0</v>
      </c>
      <c r="K79" s="17" t="s">
        <v>22</v>
      </c>
      <c r="L79" s="17">
        <f>SUM(L81:L82)</f>
        <v>0</v>
      </c>
    </row>
    <row r="80" spans="1:12" ht="39.75" hidden="1" customHeight="1" x14ac:dyDescent="0.25">
      <c r="A80" s="15"/>
      <c r="B80" s="16" t="s">
        <v>167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ht="36" hidden="1" customHeight="1" x14ac:dyDescent="0.25">
      <c r="A81" s="15">
        <v>8312</v>
      </c>
      <c r="B81" s="16" t="s">
        <v>662</v>
      </c>
      <c r="C81" s="15" t="s">
        <v>718</v>
      </c>
      <c r="D81" s="17">
        <f>SUM(E81,F81)</f>
        <v>0</v>
      </c>
      <c r="E81" s="17" t="s">
        <v>22</v>
      </c>
      <c r="F81" s="17">
        <v>0</v>
      </c>
      <c r="G81" s="17">
        <f>SUM(H81,I81)</f>
        <v>0</v>
      </c>
      <c r="H81" s="17" t="s">
        <v>22</v>
      </c>
      <c r="I81" s="17">
        <v>0</v>
      </c>
      <c r="J81" s="17">
        <f>SUM(K81,L81)</f>
        <v>0</v>
      </c>
      <c r="K81" s="17" t="s">
        <v>22</v>
      </c>
      <c r="L81" s="17">
        <v>0</v>
      </c>
    </row>
    <row r="82" spans="1:12" ht="39.75" hidden="1" customHeight="1" x14ac:dyDescent="0.25">
      <c r="A82" s="15">
        <v>8313</v>
      </c>
      <c r="B82" s="16" t="s">
        <v>664</v>
      </c>
      <c r="C82" s="15" t="s">
        <v>719</v>
      </c>
      <c r="D82" s="17">
        <f>SUM(E82,F82)</f>
        <v>0</v>
      </c>
      <c r="E82" s="17" t="s">
        <v>22</v>
      </c>
      <c r="F82" s="17"/>
      <c r="G82" s="17">
        <f>SUM(H82,I82)</f>
        <v>0</v>
      </c>
      <c r="H82" s="17" t="s">
        <v>22</v>
      </c>
      <c r="I82" s="17"/>
      <c r="J82" s="17">
        <f>SUM(K82,L82)</f>
        <v>0</v>
      </c>
      <c r="K82" s="17" t="s">
        <v>22</v>
      </c>
      <c r="L82" s="17"/>
    </row>
    <row r="83" spans="1:12" ht="39.75" hidden="1" customHeight="1" x14ac:dyDescent="0.25">
      <c r="A83" s="15">
        <v>8320</v>
      </c>
      <c r="B83" s="16" t="s">
        <v>720</v>
      </c>
      <c r="C83" s="15"/>
      <c r="D83" s="17">
        <f t="shared" ref="D83:L83" si="13">SUM(D85,D89)</f>
        <v>0</v>
      </c>
      <c r="E83" s="17">
        <f t="shared" si="13"/>
        <v>0</v>
      </c>
      <c r="F83" s="17">
        <f t="shared" si="13"/>
        <v>0</v>
      </c>
      <c r="G83" s="17">
        <f t="shared" si="13"/>
        <v>0</v>
      </c>
      <c r="H83" s="17">
        <f t="shared" si="13"/>
        <v>0</v>
      </c>
      <c r="I83" s="17">
        <f t="shared" si="13"/>
        <v>0</v>
      </c>
      <c r="J83" s="17">
        <f t="shared" si="13"/>
        <v>0</v>
      </c>
      <c r="K83" s="17">
        <f t="shared" si="13"/>
        <v>0</v>
      </c>
      <c r="L83" s="17">
        <f t="shared" si="13"/>
        <v>0</v>
      </c>
    </row>
    <row r="84" spans="1:12" ht="39.75" hidden="1" customHeight="1" x14ac:dyDescent="0.25">
      <c r="A84" s="15"/>
      <c r="B84" s="16" t="s">
        <v>165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2" ht="39.75" hidden="1" customHeight="1" x14ac:dyDescent="0.25">
      <c r="A85" s="15">
        <v>8321</v>
      </c>
      <c r="B85" s="16" t="s">
        <v>721</v>
      </c>
      <c r="C85" s="15"/>
      <c r="D85" s="17">
        <f>SUM(D87:D88)</f>
        <v>0</v>
      </c>
      <c r="E85" s="17" t="s">
        <v>22</v>
      </c>
      <c r="F85" s="17">
        <f>SUM(F87:F88)</f>
        <v>0</v>
      </c>
      <c r="G85" s="17">
        <f>SUM(G87:G88)</f>
        <v>0</v>
      </c>
      <c r="H85" s="17" t="s">
        <v>22</v>
      </c>
      <c r="I85" s="17">
        <f>SUM(I87:I88)</f>
        <v>0</v>
      </c>
      <c r="J85" s="17">
        <f>SUM(J87:J88)</f>
        <v>0</v>
      </c>
      <c r="K85" s="17" t="s">
        <v>22</v>
      </c>
      <c r="L85" s="17">
        <f>SUM(L87:L88)</f>
        <v>0</v>
      </c>
    </row>
    <row r="86" spans="1:12" ht="39.75" hidden="1" customHeight="1" x14ac:dyDescent="0.25">
      <c r="A86" s="15"/>
      <c r="B86" s="16" t="s">
        <v>167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 ht="39.75" hidden="1" customHeight="1" x14ac:dyDescent="0.25">
      <c r="A87" s="15">
        <v>8322</v>
      </c>
      <c r="B87" s="16" t="s">
        <v>722</v>
      </c>
      <c r="C87" s="15" t="s">
        <v>723</v>
      </c>
      <c r="D87" s="17">
        <f>SUM(E87,F87)</f>
        <v>0</v>
      </c>
      <c r="E87" s="17" t="s">
        <v>22</v>
      </c>
      <c r="F87" s="17">
        <v>0</v>
      </c>
      <c r="G87" s="17">
        <f>SUM(H87,I87)</f>
        <v>0</v>
      </c>
      <c r="H87" s="17" t="s">
        <v>22</v>
      </c>
      <c r="I87" s="17">
        <v>0</v>
      </c>
      <c r="J87" s="17">
        <f>SUM(K87,L87)</f>
        <v>0</v>
      </c>
      <c r="K87" s="17" t="s">
        <v>22</v>
      </c>
      <c r="L87" s="17">
        <v>0</v>
      </c>
    </row>
    <row r="88" spans="1:12" ht="39.75" hidden="1" customHeight="1" x14ac:dyDescent="0.25">
      <c r="A88" s="15">
        <v>8330</v>
      </c>
      <c r="B88" s="16" t="s">
        <v>724</v>
      </c>
      <c r="C88" s="15" t="s">
        <v>725</v>
      </c>
      <c r="D88" s="17">
        <f>SUM(E88,F88)</f>
        <v>0</v>
      </c>
      <c r="E88" s="17" t="s">
        <v>22</v>
      </c>
      <c r="F88" s="17">
        <v>0</v>
      </c>
      <c r="G88" s="17">
        <f>SUM(H88,I88)</f>
        <v>0</v>
      </c>
      <c r="H88" s="17" t="s">
        <v>22</v>
      </c>
      <c r="I88" s="17">
        <v>0</v>
      </c>
      <c r="J88" s="17">
        <f>SUM(K88,L88)</f>
        <v>0</v>
      </c>
      <c r="K88" s="17" t="s">
        <v>22</v>
      </c>
      <c r="L88" s="17">
        <v>0</v>
      </c>
    </row>
    <row r="89" spans="1:12" ht="39.75" hidden="1" customHeight="1" x14ac:dyDescent="0.25">
      <c r="A89" s="15">
        <v>8340</v>
      </c>
      <c r="B89" s="16" t="s">
        <v>726</v>
      </c>
      <c r="C89" s="15"/>
      <c r="D89" s="17">
        <f t="shared" ref="D89:L89" si="14">SUM(D91:D92)</f>
        <v>0</v>
      </c>
      <c r="E89" s="17">
        <f t="shared" si="14"/>
        <v>0</v>
      </c>
      <c r="F89" s="17">
        <f t="shared" si="14"/>
        <v>0</v>
      </c>
      <c r="G89" s="17">
        <f t="shared" si="14"/>
        <v>0</v>
      </c>
      <c r="H89" s="17">
        <f t="shared" si="14"/>
        <v>0</v>
      </c>
      <c r="I89" s="17">
        <f t="shared" si="14"/>
        <v>0</v>
      </c>
      <c r="J89" s="17">
        <f t="shared" si="14"/>
        <v>0</v>
      </c>
      <c r="K89" s="17">
        <f t="shared" si="14"/>
        <v>0</v>
      </c>
      <c r="L89" s="17">
        <f t="shared" si="14"/>
        <v>0</v>
      </c>
    </row>
    <row r="90" spans="1:12" ht="39.75" hidden="1" customHeight="1" x14ac:dyDescent="0.25">
      <c r="A90" s="15"/>
      <c r="B90" s="16" t="s">
        <v>167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1:12" ht="39.75" hidden="1" customHeight="1" x14ac:dyDescent="0.25">
      <c r="A91" s="15">
        <v>8341</v>
      </c>
      <c r="B91" s="16" t="s">
        <v>727</v>
      </c>
      <c r="C91" s="15" t="s">
        <v>723</v>
      </c>
      <c r="D91" s="17">
        <f>SUM(E91,F91)</f>
        <v>0</v>
      </c>
      <c r="E91" s="17">
        <v>0</v>
      </c>
      <c r="F91" s="17" t="s">
        <v>22</v>
      </c>
      <c r="G91" s="17">
        <f>SUM(H91,I91)</f>
        <v>0</v>
      </c>
      <c r="H91" s="17">
        <v>0</v>
      </c>
      <c r="I91" s="17" t="s">
        <v>22</v>
      </c>
      <c r="J91" s="17">
        <f>SUM(K91,L91)</f>
        <v>0</v>
      </c>
      <c r="K91" s="17">
        <v>0</v>
      </c>
      <c r="L91" s="17" t="s">
        <v>22</v>
      </c>
    </row>
    <row r="92" spans="1:12" ht="39.75" hidden="1" customHeight="1" x14ac:dyDescent="0.25">
      <c r="A92" s="15">
        <v>8350</v>
      </c>
      <c r="B92" s="16" t="s">
        <v>728</v>
      </c>
      <c r="C92" s="15" t="s">
        <v>725</v>
      </c>
      <c r="D92" s="17">
        <f>SUM(E92,F92)</f>
        <v>0</v>
      </c>
      <c r="E92" s="17">
        <v>0</v>
      </c>
      <c r="F92" s="17" t="s">
        <v>22</v>
      </c>
      <c r="G92" s="17">
        <f>SUM(H92,I92)</f>
        <v>0</v>
      </c>
      <c r="H92" s="17">
        <v>0</v>
      </c>
      <c r="I92" s="17" t="s">
        <v>22</v>
      </c>
      <c r="J92" s="17">
        <f>SUM(K92,L92)</f>
        <v>0</v>
      </c>
      <c r="K92" s="17">
        <v>0</v>
      </c>
      <c r="L92" s="17" t="s">
        <v>22</v>
      </c>
    </row>
    <row r="97" spans="2:11" ht="15" customHeight="1" x14ac:dyDescent="0.25">
      <c r="B97" s="31" t="s">
        <v>729</v>
      </c>
      <c r="C97" s="31"/>
      <c r="D97" s="31"/>
      <c r="E97" s="31"/>
      <c r="F97" s="31"/>
      <c r="G97" s="31"/>
      <c r="H97" s="31"/>
      <c r="I97" s="31"/>
      <c r="J97" s="31"/>
      <c r="K97" s="31"/>
    </row>
    <row r="98" spans="2:11" ht="15" customHeight="1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</row>
    <row r="99" spans="2:11" ht="15" customHeight="1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</row>
  </sheetData>
  <mergeCells count="6">
    <mergeCell ref="A1:L1"/>
    <mergeCell ref="J2:L2"/>
    <mergeCell ref="A3:K3"/>
    <mergeCell ref="A4:L4"/>
    <mergeCell ref="A5:K5"/>
    <mergeCell ref="B97:K99"/>
  </mergeCells>
  <pageMargins left="0.23622047244094491" right="0.23622047244094491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Qnarik</cp:lastModifiedBy>
  <cp:lastPrinted>2024-10-23T06:31:10Z</cp:lastPrinted>
  <dcterms:created xsi:type="dcterms:W3CDTF">2024-10-16T07:48:03Z</dcterms:created>
  <dcterms:modified xsi:type="dcterms:W3CDTF">2024-10-23T06:43:50Z</dcterms:modified>
</cp:coreProperties>
</file>