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PROMOTION\Պատվիրատուներ (աութսորս)\ՄԵԾԱՄՈՐ 2025\2025\0 Գնումների պլան\"/>
    </mc:Choice>
  </mc:AlternateContent>
  <xr:revisionPtr revIDLastSave="0" documentId="13_ncr:1_{31654817-F8DE-4C40-BF9D-2E4885974D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Պլան՝ 2025" sheetId="1" r:id="rId1"/>
    <sheet name="Sheet2" sheetId="4" r:id="rId2"/>
    <sheet name="Նշումներ" sheetId="2" r:id="rId3"/>
    <sheet name="Sheet1" sheetId="3" r:id="rId4"/>
    <sheet name="Sheet3" sheetId="5" r:id="rId5"/>
  </sheets>
  <definedNames>
    <definedName name="_xlnm._FilterDatabase" localSheetId="0" hidden="1">'Պլան՝ 2025'!$A$21:$K$752</definedName>
    <definedName name="_Hlk159844292" localSheetId="0">'Պլան՝ 2025'!#REF!</definedName>
    <definedName name="_xlnm.Print_Area" localSheetId="0">'Պլան՝ 2025'!$B$1:$I$752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17" i="1" l="1"/>
  <c r="I617" i="1"/>
  <c r="I282" i="1"/>
  <c r="K282" i="1"/>
  <c r="I281" i="1"/>
  <c r="K281" i="1"/>
  <c r="K308" i="1" l="1"/>
  <c r="K309" i="1"/>
  <c r="I308" i="1"/>
  <c r="I309" i="1"/>
  <c r="I385" i="1"/>
  <c r="K385" i="1"/>
  <c r="I307" i="1"/>
  <c r="K307" i="1"/>
  <c r="I306" i="1"/>
  <c r="K306" i="1"/>
  <c r="K585" i="1"/>
  <c r="K586" i="1"/>
  <c r="K587" i="1"/>
  <c r="I585" i="1"/>
  <c r="I586" i="1"/>
  <c r="I587" i="1"/>
  <c r="K584" i="1"/>
  <c r="I584" i="1"/>
  <c r="K583" i="1"/>
  <c r="I583" i="1"/>
  <c r="I542" i="1"/>
  <c r="K542" i="1"/>
  <c r="K490" i="1"/>
  <c r="K491" i="1"/>
  <c r="K492" i="1"/>
  <c r="K493" i="1"/>
  <c r="I490" i="1"/>
  <c r="I491" i="1"/>
  <c r="I492" i="1"/>
  <c r="I493" i="1"/>
  <c r="K484" i="1"/>
  <c r="K485" i="1"/>
  <c r="K486" i="1"/>
  <c r="K487" i="1"/>
  <c r="I484" i="1"/>
  <c r="I485" i="1"/>
  <c r="I486" i="1"/>
  <c r="I487" i="1"/>
  <c r="I304" i="1"/>
  <c r="I305" i="1"/>
  <c r="K304" i="1"/>
  <c r="K305" i="1"/>
  <c r="K494" i="1" l="1"/>
  <c r="K495" i="1"/>
  <c r="I495" i="1"/>
  <c r="K280" i="1"/>
  <c r="I280" i="1"/>
  <c r="I552" i="1"/>
  <c r="K552" i="1"/>
  <c r="I745" i="1"/>
  <c r="K745" i="1"/>
  <c r="K279" i="1"/>
  <c r="I279" i="1"/>
  <c r="K744" i="1"/>
  <c r="I744" i="1"/>
  <c r="I747" i="1"/>
  <c r="K747" i="1"/>
  <c r="I727" i="1" l="1"/>
  <c r="I726" i="1"/>
  <c r="K726" i="1"/>
  <c r="I725" i="1"/>
  <c r="K725" i="1"/>
  <c r="I278" i="1"/>
  <c r="K278" i="1"/>
  <c r="I64" i="1"/>
  <c r="K64" i="1"/>
  <c r="I61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8" i="1"/>
  <c r="K489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3" i="1"/>
  <c r="K544" i="1"/>
  <c r="K545" i="1"/>
  <c r="K546" i="1"/>
  <c r="K547" i="1"/>
  <c r="K548" i="1"/>
  <c r="K549" i="1"/>
  <c r="K550" i="1"/>
  <c r="K551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6" i="1"/>
  <c r="K748" i="1"/>
  <c r="K749" i="1"/>
  <c r="K750" i="1"/>
  <c r="K751" i="1"/>
  <c r="I63" i="1"/>
  <c r="I277" i="1"/>
  <c r="I276" i="1"/>
  <c r="I275" i="1"/>
  <c r="I274" i="1"/>
  <c r="I642" i="1"/>
  <c r="I639" i="1"/>
  <c r="I636" i="1"/>
  <c r="I623" i="1"/>
  <c r="I303" i="1"/>
  <c r="I619" i="1"/>
  <c r="I273" i="1" l="1"/>
  <c r="C1" i="5"/>
  <c r="C4" i="5"/>
  <c r="I272" i="1"/>
  <c r="I476" i="1"/>
  <c r="I541" i="1" l="1"/>
  <c r="I62" i="1"/>
  <c r="I531" i="1"/>
  <c r="I613" i="1"/>
  <c r="I621" i="1"/>
  <c r="I382" i="1"/>
  <c r="I383" i="1"/>
  <c r="I384" i="1"/>
  <c r="I381" i="1"/>
  <c r="I380" i="1"/>
  <c r="I733" i="1"/>
  <c r="I734" i="1"/>
  <c r="I735" i="1"/>
  <c r="I736" i="1"/>
  <c r="I737" i="1"/>
  <c r="I738" i="1"/>
  <c r="I739" i="1"/>
  <c r="I740" i="1"/>
  <c r="I741" i="1"/>
  <c r="I742" i="1"/>
  <c r="I732" i="1"/>
  <c r="I378" i="1"/>
  <c r="I379" i="1"/>
  <c r="I377" i="1"/>
  <c r="I582" i="1"/>
  <c r="I529" i="1"/>
  <c r="I528" i="1"/>
  <c r="I527" i="1"/>
  <c r="I526" i="1"/>
  <c r="I519" i="1"/>
  <c r="I518" i="1"/>
  <c r="I517" i="1"/>
  <c r="I516" i="1"/>
  <c r="I271" i="1" l="1"/>
  <c r="I60" i="1" l="1"/>
  <c r="I715" i="1"/>
  <c r="I716" i="1"/>
  <c r="I717" i="1"/>
  <c r="I718" i="1"/>
  <c r="I719" i="1"/>
  <c r="I720" i="1"/>
  <c r="I721" i="1"/>
  <c r="I714" i="1"/>
  <c r="I722" i="1"/>
  <c r="I723" i="1"/>
  <c r="I724" i="1"/>
  <c r="I472" i="1"/>
  <c r="I473" i="1"/>
  <c r="I474" i="1"/>
  <c r="I475" i="1"/>
  <c r="K3" i="3"/>
  <c r="I3" i="3"/>
  <c r="K2" i="3"/>
  <c r="I2" i="3"/>
  <c r="K1" i="3"/>
  <c r="I1" i="3"/>
  <c r="I522" i="1"/>
  <c r="I523" i="1"/>
  <c r="I524" i="1"/>
  <c r="I525" i="1"/>
  <c r="I634" i="1" l="1"/>
  <c r="I635" i="1"/>
  <c r="I637" i="1"/>
  <c r="I638" i="1"/>
  <c r="I640" i="1"/>
  <c r="I641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33" i="1"/>
  <c r="I59" i="1"/>
  <c r="I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58" i="1"/>
  <c r="I257" i="1"/>
  <c r="I256" i="1"/>
  <c r="I255" i="1"/>
  <c r="I254" i="1"/>
  <c r="I253" i="1"/>
  <c r="I252" i="1"/>
  <c r="I251" i="1"/>
  <c r="I250" i="1"/>
  <c r="I249" i="1"/>
  <c r="I57" i="1"/>
  <c r="I246" i="1" l="1"/>
  <c r="I248" i="1"/>
  <c r="I247" i="1"/>
  <c r="I245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469" i="1" l="1"/>
  <c r="I466" i="1"/>
  <c r="I463" i="1"/>
  <c r="I595" i="1"/>
  <c r="I244" i="1"/>
  <c r="I243" i="1"/>
  <c r="I242" i="1"/>
  <c r="I241" i="1"/>
  <c r="I285" i="1"/>
  <c r="I240" i="1"/>
  <c r="I376" i="1"/>
  <c r="C105" i="2"/>
  <c r="I239" i="1"/>
  <c r="I238" i="1"/>
  <c r="I237" i="1"/>
  <c r="I236" i="1"/>
  <c r="I235" i="1"/>
  <c r="I234" i="1"/>
  <c r="I471" i="1"/>
  <c r="I433" i="1"/>
  <c r="I461" i="1"/>
  <c r="I462" i="1"/>
  <c r="I464" i="1"/>
  <c r="I465" i="1"/>
  <c r="I467" i="1"/>
  <c r="I468" i="1"/>
  <c r="I470" i="1"/>
  <c r="I426" i="1"/>
  <c r="I427" i="1"/>
  <c r="I428" i="1"/>
  <c r="I429" i="1"/>
  <c r="I430" i="1"/>
  <c r="I431" i="1"/>
  <c r="I432" i="1"/>
  <c r="I232" i="1" l="1"/>
  <c r="I233" i="1"/>
  <c r="I302" i="1" l="1"/>
  <c r="I231" i="1"/>
  <c r="I612" i="1"/>
  <c r="I230" i="1" l="1"/>
  <c r="I229" i="1"/>
  <c r="I228" i="1"/>
  <c r="I56" i="1"/>
  <c r="I55" i="1"/>
  <c r="I53" i="1"/>
  <c r="I301" i="1" l="1"/>
  <c r="I52" i="1"/>
  <c r="I54" i="1"/>
  <c r="I611" i="1"/>
  <c r="I460" i="1"/>
  <c r="I458" i="1"/>
  <c r="I459" i="1"/>
  <c r="I457" i="1"/>
  <c r="I505" i="1"/>
  <c r="I225" i="1"/>
  <c r="I223" i="1"/>
  <c r="I224" i="1"/>
  <c r="I483" i="1" l="1"/>
  <c r="I456" i="1"/>
  <c r="I425" i="1"/>
  <c r="I489" i="1"/>
  <c r="I610" i="1"/>
  <c r="I222" i="1" l="1"/>
  <c r="I284" i="1"/>
  <c r="I622" i="1"/>
  <c r="I423" i="1" l="1"/>
  <c r="I424" i="1"/>
  <c r="I455" i="1"/>
  <c r="I454" i="1"/>
  <c r="I686" i="1" l="1"/>
  <c r="I685" i="1"/>
  <c r="I221" i="1"/>
  <c r="I220" i="1"/>
  <c r="I219" i="1"/>
  <c r="I218" i="1"/>
  <c r="I217" i="1"/>
  <c r="I216" i="1"/>
  <c r="I215" i="1"/>
  <c r="I540" i="1"/>
  <c r="I292" i="1" l="1"/>
  <c r="I214" i="1"/>
  <c r="I213" i="1"/>
  <c r="I212" i="1"/>
  <c r="I211" i="1"/>
  <c r="I210" i="1"/>
  <c r="I632" i="1"/>
  <c r="I453" i="1" l="1"/>
  <c r="I422" i="1"/>
  <c r="I300" i="1" l="1"/>
  <c r="I504" i="1"/>
  <c r="I501" i="1"/>
  <c r="I539" i="1" l="1"/>
  <c r="I609" i="1"/>
  <c r="I374" i="1"/>
  <c r="I357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5" i="1"/>
  <c r="I447" i="1" l="1"/>
  <c r="I448" i="1"/>
  <c r="I449" i="1"/>
  <c r="I450" i="1"/>
  <c r="I451" i="1"/>
  <c r="I452" i="1"/>
  <c r="I420" i="1"/>
  <c r="I421" i="1"/>
  <c r="I446" i="1"/>
  <c r="I444" i="1"/>
  <c r="I445" i="1"/>
  <c r="I419" i="1"/>
  <c r="I441" i="1"/>
  <c r="I442" i="1"/>
  <c r="I443" i="1"/>
  <c r="I417" i="1"/>
  <c r="I418" i="1"/>
  <c r="I416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171" i="1"/>
  <c r="D1" i="4"/>
  <c r="C1" i="4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482" i="1" l="1"/>
  <c r="I566" i="1"/>
  <c r="I608" i="1"/>
  <c r="I312" i="1" l="1"/>
  <c r="I311" i="1"/>
  <c r="I592" i="1"/>
  <c r="I593" i="1"/>
  <c r="I594" i="1"/>
  <c r="I596" i="1"/>
  <c r="I597" i="1"/>
  <c r="I591" i="1"/>
  <c r="I545" i="1"/>
  <c r="I546" i="1"/>
  <c r="I547" i="1"/>
  <c r="I548" i="1"/>
  <c r="I549" i="1"/>
  <c r="I550" i="1"/>
  <c r="I551" i="1"/>
  <c r="I544" i="1"/>
  <c r="I559" i="1" l="1"/>
  <c r="I558" i="1"/>
  <c r="I557" i="1"/>
  <c r="I556" i="1"/>
  <c r="I555" i="1"/>
  <c r="I554" i="1"/>
  <c r="I512" i="1" l="1"/>
  <c r="I513" i="1"/>
  <c r="I514" i="1"/>
  <c r="I515" i="1"/>
  <c r="I503" i="1"/>
  <c r="I500" i="1"/>
  <c r="I511" i="1"/>
  <c r="I521" i="1"/>
  <c r="I510" i="1"/>
  <c r="I438" i="1"/>
  <c r="I439" i="1"/>
  <c r="I440" i="1"/>
  <c r="I436" i="1"/>
  <c r="I437" i="1"/>
  <c r="I435" i="1"/>
  <c r="I415" i="1"/>
  <c r="I414" i="1"/>
  <c r="I413" i="1"/>
  <c r="I412" i="1" l="1"/>
  <c r="I538" i="1"/>
  <c r="I607" i="1"/>
  <c r="I606" i="1"/>
  <c r="I605" i="1"/>
  <c r="I602" i="1"/>
  <c r="I603" i="1"/>
  <c r="I604" i="1"/>
  <c r="I620" i="1"/>
  <c r="I616" i="1"/>
  <c r="I618" i="1"/>
  <c r="I601" i="1" l="1"/>
  <c r="I565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07" i="1" l="1"/>
  <c r="I104" i="1"/>
  <c r="I106" i="1"/>
  <c r="I105" i="1"/>
  <c r="I102" i="1" l="1"/>
  <c r="I101" i="1"/>
  <c r="I100" i="1"/>
  <c r="I99" i="1"/>
  <c r="I98" i="1"/>
  <c r="I97" i="1"/>
  <c r="I96" i="1"/>
  <c r="I95" i="1"/>
  <c r="I94" i="1"/>
  <c r="I103" i="1" l="1"/>
  <c r="I537" i="1"/>
  <c r="I93" i="1" l="1"/>
  <c r="I92" i="1"/>
  <c r="I91" i="1"/>
  <c r="I90" i="1"/>
  <c r="I89" i="1"/>
  <c r="I88" i="1"/>
  <c r="I87" i="1"/>
  <c r="I86" i="1"/>
  <c r="I85" i="1"/>
  <c r="I84" i="1"/>
  <c r="I83" i="1"/>
  <c r="I51" i="1"/>
  <c r="I50" i="1"/>
  <c r="I49" i="1"/>
  <c r="I48" i="1"/>
  <c r="I47" i="1"/>
  <c r="I45" i="1"/>
  <c r="I46" i="1"/>
  <c r="I44" i="1" l="1"/>
  <c r="I43" i="1"/>
  <c r="I291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42" i="1" l="1"/>
  <c r="I41" i="1"/>
  <c r="I481" i="1"/>
  <c r="I600" i="1"/>
  <c r="I626" i="1"/>
  <c r="I627" i="1"/>
  <c r="I628" i="1"/>
  <c r="I629" i="1"/>
  <c r="I630" i="1"/>
  <c r="I631" i="1"/>
  <c r="A631" i="1"/>
  <c r="A630" i="1"/>
  <c r="I625" i="1"/>
  <c r="I577" i="1" l="1"/>
  <c r="I564" i="1"/>
  <c r="I536" i="1"/>
  <c r="I40" i="1"/>
  <c r="I34" i="1"/>
  <c r="I35" i="1"/>
  <c r="I36" i="1"/>
  <c r="I37" i="1"/>
  <c r="I38" i="1"/>
  <c r="I39" i="1"/>
  <c r="I33" i="1"/>
  <c r="I299" i="1"/>
  <c r="I298" i="1"/>
  <c r="I27" i="1"/>
  <c r="I28" i="1"/>
  <c r="I29" i="1"/>
  <c r="I30" i="1"/>
  <c r="I31" i="1"/>
  <c r="I32" i="1"/>
  <c r="I26" i="1" l="1"/>
  <c r="I25" i="1"/>
  <c r="I615" i="1" l="1"/>
  <c r="I66" i="1"/>
  <c r="K24" i="1"/>
  <c r="K752" i="1" s="1"/>
  <c r="I24" i="1"/>
  <c r="I390" i="1" l="1"/>
  <c r="I391" i="1"/>
  <c r="I392" i="1"/>
  <c r="I393" i="1"/>
  <c r="I290" i="1"/>
  <c r="I406" i="1" l="1"/>
  <c r="I395" i="1"/>
  <c r="I404" i="1"/>
  <c r="I403" i="1"/>
  <c r="I402" i="1"/>
  <c r="I401" i="1"/>
  <c r="I396" i="1" l="1"/>
  <c r="I589" i="1" l="1"/>
  <c r="I572" i="1"/>
  <c r="I571" i="1"/>
  <c r="I227" i="1"/>
  <c r="I226" i="1"/>
  <c r="I752" i="1" l="1"/>
</calcChain>
</file>

<file path=xl/sharedStrings.xml><?xml version="1.0" encoding="utf-8"?>
<sst xmlns="http://schemas.openxmlformats.org/spreadsheetml/2006/main" count="3592" uniqueCount="1200">
  <si>
    <t>Ծրագիրը՝    Օրենսդիր, գործադիր մարմիններ</t>
  </si>
  <si>
    <t>(ըստ բյուջետային ծախսերի գործառական դասակարգման)</t>
  </si>
  <si>
    <t>Գնման ձև (ընթացակարգը)</t>
  </si>
  <si>
    <t>Չափման միավոր</t>
  </si>
  <si>
    <t>Միավորի գինը        (ՀՀ դրամ )</t>
  </si>
  <si>
    <t>Քանակը</t>
  </si>
  <si>
    <t xml:space="preserve">Միջանցիկ կոդը՝  ըստ ԳՄԱ դասակարգման </t>
  </si>
  <si>
    <t>Անվանումը՝ մեր համար</t>
  </si>
  <si>
    <t>ԾԱՌԱՅՈՒԹՅՈՒՆՆԵՐ</t>
  </si>
  <si>
    <t>Բաժին 01,  խումբ 1,  դաս 1  ծրագիր 51</t>
  </si>
  <si>
    <t>ԱՊՐԱՆՔՆԵՐ</t>
  </si>
  <si>
    <t>հատ</t>
  </si>
  <si>
    <t>Ծրագիրը՝ Ընդհանուր բնույթի այլ ծառայություններ</t>
  </si>
  <si>
    <t xml:space="preserve">Բաժին 01, խումբ 3, դաս 3 </t>
  </si>
  <si>
    <t>Ծրագիրը՝ Ընդհանուր բնույթի հանրային ծառայություններ</t>
  </si>
  <si>
    <t>Բաժին 01 խումբ 6 դաս 1 ծրագիր 51</t>
  </si>
  <si>
    <t>Ծրագիրը՝ Ջրամատակարարում</t>
  </si>
  <si>
    <t>Բաժին 06 խումբ 3 դաս 1 ծրագիր 51</t>
  </si>
  <si>
    <t>Ծրագիրը՝ Փողոցների լուսավորում</t>
  </si>
  <si>
    <t>Բաժին 06 խումբ 4 դաս 1 ծրագիր 51</t>
  </si>
  <si>
    <t>Ծրագիրը՝ Հանգստի և սպորտի ծառայություններ</t>
  </si>
  <si>
    <t>Բաժին 08 խումբ 1 դաս 1 ծրագիր 51</t>
  </si>
  <si>
    <t>Ծրագիրը՝ Մշակույթի տներ, ակումբներ, կենտրոններ</t>
  </si>
  <si>
    <t>Բաժին 08 խումբ 2 դաս 3 ծրագիր 51</t>
  </si>
  <si>
    <t>Ծրագիրը՝ Այլ մշակութային կազմակերպություներ</t>
  </si>
  <si>
    <t>Բաժին 08 խումբ 2 դաս 4 ծրագիր 51</t>
  </si>
  <si>
    <t>ՀԱՍՏԱՏՈՒՄ ԵՄ`</t>
  </si>
  <si>
    <t>Կ.Տ.</t>
  </si>
  <si>
    <t>ԳՆՈՒՄՆԵՐԻ ՊԼԱՆ</t>
  </si>
  <si>
    <t>(փոփոխություն և լրացում)</t>
  </si>
  <si>
    <t>Պատվիրատու՝ ՀՀ Արմավիրի մարզի Մեծամորի համայնքապետարան</t>
  </si>
  <si>
    <t>Ծրագիրը՝ Օրենսդիր, գործադիր մարմիններ</t>
  </si>
  <si>
    <t xml:space="preserve">Գնման առարկայի </t>
  </si>
  <si>
    <t>Անվանումը</t>
  </si>
  <si>
    <t>Ֆիլտր</t>
  </si>
  <si>
    <t>Հոդցածներ</t>
  </si>
  <si>
    <t>ԸՆԴԱՄԵՆԸ`</t>
  </si>
  <si>
    <t>Նախահաշվային գին</t>
  </si>
  <si>
    <t xml:space="preserve">Ընդամենը ծախսերը (հազ. ՀՀ դրամ) </t>
  </si>
  <si>
    <t>ԱՇԽԱՏԱՆՔՆԵՐ</t>
  </si>
  <si>
    <t>Ծրագիրը՝ Նախադպրոցական կրթություն</t>
  </si>
  <si>
    <t>Բաժին 09 խումբ 1 դաս 1 ծրագիր 51</t>
  </si>
  <si>
    <t>Բաժին 04 խումբ 3 դաս 2 ծրագիր 51</t>
  </si>
  <si>
    <t xml:space="preserve">Ծրագիրը՝ Նավթամթերք և բնական գազ   </t>
  </si>
  <si>
    <t>Բաժին 06 խումբ 1 դաս 1 ծրագիր 51</t>
  </si>
  <si>
    <t xml:space="preserve">Ծրագիրը՝ Բնարակարանային շինարարություն </t>
  </si>
  <si>
    <t>Բաժին 04 խումբ 5 դաս 1 ծրագիր 51</t>
  </si>
  <si>
    <t xml:space="preserve">Ծրագիրը՝ Ճանապարհային տրանսպորտ     </t>
  </si>
  <si>
    <t>Բաժին 05 խումբ 6 դաս 1 ծրագիր 51</t>
  </si>
  <si>
    <t>Ծրագիրը՝ Շրջակա միջավայրի պաշտպանություն</t>
  </si>
  <si>
    <t>0</t>
  </si>
  <si>
    <t>Ծրագիրը՝ Ոռոգում</t>
  </si>
  <si>
    <t>Բաժին 04 խումբ 2 դաս 4 ծրագիր 51</t>
  </si>
  <si>
    <t>ՄԱ</t>
  </si>
  <si>
    <t>դրամ</t>
  </si>
  <si>
    <t>թերթերում հայտարարությունների տպագրման ծառայություն</t>
  </si>
  <si>
    <t xml:space="preserve"> մալուխ, էլեկտրական լար</t>
  </si>
  <si>
    <t xml:space="preserve"> գովազդային ֆիլմերի արտադրություն</t>
  </si>
  <si>
    <t>շենքի ներքին և արտաքին գազաֆիկացում</t>
  </si>
  <si>
    <t xml:space="preserve"> սեյսմիկ ծառայություններ</t>
  </si>
  <si>
    <t>50891200</t>
  </si>
  <si>
    <t>էլեկտրական սարքավորումների նորոգում</t>
  </si>
  <si>
    <t>45231115</t>
  </si>
  <si>
    <t xml:space="preserve"> շինարարական աշխատանքներ գազամուղների համար</t>
  </si>
  <si>
    <t>45231129</t>
  </si>
  <si>
    <t xml:space="preserve"> ջեռուցման հետ կապված աշխատանքներ</t>
  </si>
  <si>
    <t xml:space="preserve"> գազամետրերի վերանորոգման և պահպանման ծառայություններ</t>
  </si>
  <si>
    <t xml:space="preserve"> կաթսաների վերանորոգման և պահպանման ծառայություններ</t>
  </si>
  <si>
    <t>թերթերին բաժանորդագրման ծառայություններ</t>
  </si>
  <si>
    <t>92411100</t>
  </si>
  <si>
    <t>92421100</t>
  </si>
  <si>
    <t xml:space="preserve"> կեղտաջրերի մաքրման ծառայություններ</t>
  </si>
  <si>
    <t>90421100</t>
  </si>
  <si>
    <t xml:space="preserve"> թերթեր</t>
  </si>
  <si>
    <t xml:space="preserve"> տիղմի հեռացման ծառայություններ</t>
  </si>
  <si>
    <t xml:space="preserve"> աղբի հավաքման ծառայություններ</t>
  </si>
  <si>
    <t xml:space="preserve"> ոչ վտանգավոր աղբի և թափոնների հեռացման և ոչնչացման ծառայություններ</t>
  </si>
  <si>
    <t xml:space="preserve"> տիղմի մաքրման ծառայություններ</t>
  </si>
  <si>
    <t xml:space="preserve"> տիղմի ոչնչացման ծառայություններ</t>
  </si>
  <si>
    <t xml:space="preserve"> աղտոտված հողի հեռացում</t>
  </si>
  <si>
    <t xml:space="preserve"> շրջակա միջավայրի վերականգնում</t>
  </si>
  <si>
    <t xml:space="preserve"> աղտոտված հողի հեռացման ծառայություններ</t>
  </si>
  <si>
    <t xml:space="preserve"> ծառայություններ` կապված ջրի աղտոտման հետ</t>
  </si>
  <si>
    <t>60171110</t>
  </si>
  <si>
    <t xml:space="preserve"> ուղևորափոխադրող ավտոմեքենաների վարձակալություն</t>
  </si>
  <si>
    <t>55521400</t>
  </si>
  <si>
    <t xml:space="preserve"> ճաշկերույթների կազմակերպում</t>
  </si>
  <si>
    <t>35821200</t>
  </si>
  <si>
    <t xml:space="preserve"> գերբ</t>
  </si>
  <si>
    <t xml:space="preserve"> իրավական փաստաթղթերի հետ կապված ծառայություններ</t>
  </si>
  <si>
    <t>39298200</t>
  </si>
  <si>
    <t xml:space="preserve"> նկարների շրջանակներ</t>
  </si>
  <si>
    <t>30237280</t>
  </si>
  <si>
    <t>էլեկտրական սնուցման պարագաներ</t>
  </si>
  <si>
    <t xml:space="preserve"> շրջանակներ</t>
  </si>
  <si>
    <t>39511100</t>
  </si>
  <si>
    <t xml:space="preserve"> վերմակներ</t>
  </si>
  <si>
    <t xml:space="preserve"> ներքնակներ</t>
  </si>
  <si>
    <t xml:space="preserve"> անկողնային սպիտակեղեն</t>
  </si>
  <si>
    <t>03111250</t>
  </si>
  <si>
    <t xml:space="preserve"> բամբակ</t>
  </si>
  <si>
    <t>բարձ` բամբակյա</t>
  </si>
  <si>
    <t>սրբիչ` վաֆլե, բամբակյա</t>
  </si>
  <si>
    <t xml:space="preserve"> թվային տպագրության ծառայություններ</t>
  </si>
  <si>
    <t>79811100</t>
  </si>
  <si>
    <t xml:space="preserve"> լուսանկարչական ծառայություններ</t>
  </si>
  <si>
    <t>79961100</t>
  </si>
  <si>
    <t xml:space="preserve"> կահույքի դիզայնի ծառայություններ</t>
  </si>
  <si>
    <t>79931400</t>
  </si>
  <si>
    <t>79931500</t>
  </si>
  <si>
    <t xml:space="preserve"> դիզայնավորման և կահավորման աշխատանքներ</t>
  </si>
  <si>
    <t>45331200</t>
  </si>
  <si>
    <t>ավտոմեքենաների վրա գազաբալոնային սարքավորումների տեղադրման աշխատանքներ</t>
  </si>
  <si>
    <t xml:space="preserve"> գազի բալոններ</t>
  </si>
  <si>
    <t>66511180</t>
  </si>
  <si>
    <t xml:space="preserve"> շարժիչներով փոխադրամիջոցների ապահովագրման ծառայություններ</t>
  </si>
  <si>
    <t>44221100</t>
  </si>
  <si>
    <t xml:space="preserve"> պատուհաններ</t>
  </si>
  <si>
    <t>44221140</t>
  </si>
  <si>
    <t xml:space="preserve"> դռներ</t>
  </si>
  <si>
    <t>18521100</t>
  </si>
  <si>
    <t xml:space="preserve"> ժամացույցներ</t>
  </si>
  <si>
    <t>50611300</t>
  </si>
  <si>
    <t>անարգելների (պարաշյուտների), նրանց պահեստամասերի և համալրող սարք-սարքավորումների վերանորոգում</t>
  </si>
  <si>
    <t xml:space="preserve"> խոտհնձիչ մեքենաներ</t>
  </si>
  <si>
    <t>70331800 </t>
  </si>
  <si>
    <t>անշարժ գույքի գնահատման ծառայություններ</t>
  </si>
  <si>
    <t xml:space="preserve"> տվյալների և ձայնի կրիչներ</t>
  </si>
  <si>
    <t>32581180</t>
  </si>
  <si>
    <t>45251167</t>
  </si>
  <si>
    <t xml:space="preserve"> կայանների վերանորոգում և տեխնիկական սպասարկում</t>
  </si>
  <si>
    <t xml:space="preserve"> ռետինե խողովակ</t>
  </si>
  <si>
    <t>մետր</t>
  </si>
  <si>
    <t xml:space="preserve"> գլաններ և կոճեր</t>
  </si>
  <si>
    <t>ոնց որ տեղ չկա</t>
  </si>
  <si>
    <t xml:space="preserve"> մոդեմներ</t>
  </si>
  <si>
    <t>30237140</t>
  </si>
  <si>
    <t xml:space="preserve"> մայրական պլատաներ</t>
  </si>
  <si>
    <t>ԱՇԽԱՏԱՆՔ</t>
  </si>
  <si>
    <t>Բաժին 04 խումբ 2 դաս 1 ծրագիր 51</t>
  </si>
  <si>
    <t xml:space="preserve">  </t>
  </si>
  <si>
    <t>44163170</t>
  </si>
  <si>
    <t xml:space="preserve"> տոմսեր</t>
  </si>
  <si>
    <t xml:space="preserve"> երաժշտական խմբերի կողմից մատուցվող ժամանցային ծառայություններ</t>
  </si>
  <si>
    <t>44211130</t>
  </si>
  <si>
    <t>անշարժ գույք</t>
  </si>
  <si>
    <t xml:space="preserve"> օդափոխման սարքավորումներ</t>
  </si>
  <si>
    <t>ՀՀ ԱՐՄԱՎԻՐԻ ՄԱՐԶԻ ՄԵԾԱՄՈՐ 
ՀԱՄԱՅՆՔԻ ՂԵԿԱՎԱՐ՝
___________________ Վ. ԽԱՉԱՏՐՅԱՆ</t>
  </si>
  <si>
    <t xml:space="preserve"> գլխարկներ</t>
  </si>
  <si>
    <t xml:space="preserve"> շենքերում տեղակայված էլեկտրական սարքերի վերանորոգման և պահպանման ծառայություններ</t>
  </si>
  <si>
    <t xml:space="preserve"> ձայնային տեխնիկայի վերանորոգման և պահպանման ծառայություններ</t>
  </si>
  <si>
    <t>50711100</t>
  </si>
  <si>
    <t>50341400</t>
  </si>
  <si>
    <t xml:space="preserve"> շենքի պահպանման ծառայություններ</t>
  </si>
  <si>
    <t>այլ շենքերի, շինությունների հիմնանորոգում</t>
  </si>
  <si>
    <t>45611300</t>
  </si>
  <si>
    <t>15131100</t>
  </si>
  <si>
    <t xml:space="preserve"> երշիկեղեն և նմանատիպ մսամթերք</t>
  </si>
  <si>
    <t>70221300</t>
  </si>
  <si>
    <t xml:space="preserve"> վրանների վարձակալության ծառայություն</t>
  </si>
  <si>
    <t>92151300</t>
  </si>
  <si>
    <t>սարքավորումների վարձակալության ծառայություններ</t>
  </si>
  <si>
    <t>ձեռնարկների և բրոշյուրների տպագրման ծառայություններ</t>
  </si>
  <si>
    <t>77111300</t>
  </si>
  <si>
    <t>այլ սարքավորումների վարձակալություն</t>
  </si>
  <si>
    <t>Բաժին 09 խումբ 5 դաս 1  ծրագիր 51</t>
  </si>
  <si>
    <t>Ծրագիրը՝ Արտադպրոցական կրթություն</t>
  </si>
  <si>
    <t>42131240</t>
  </si>
  <si>
    <t xml:space="preserve"> հիդրանտներ</t>
  </si>
  <si>
    <t xml:space="preserve"> սպորտային վերնաշապիկներ</t>
  </si>
  <si>
    <t>18411400</t>
  </si>
  <si>
    <t>18231400</t>
  </si>
  <si>
    <t xml:space="preserve"> տաբատներ</t>
  </si>
  <si>
    <t>18231300</t>
  </si>
  <si>
    <t xml:space="preserve"> կիսատաբատներ</t>
  </si>
  <si>
    <t xml:space="preserve"> միջոցառումների հետ կապված ծառայություններ</t>
  </si>
  <si>
    <t>79951100</t>
  </si>
  <si>
    <t>39295100</t>
  </si>
  <si>
    <t xml:space="preserve"> արևից պաշտպանող հարմարանքներ</t>
  </si>
  <si>
    <t>42991100</t>
  </si>
  <si>
    <t xml:space="preserve"> կազմարարական սարքեր</t>
  </si>
  <si>
    <t xml:space="preserve"> էլեկտրական սարքերի վերանորոգման ծառայություններ</t>
  </si>
  <si>
    <t xml:space="preserve"> փաստաթղթերի կառավարում</t>
  </si>
  <si>
    <t>Բաժին 10 խումբ 7 դաս 1  ծրագիր 51</t>
  </si>
  <si>
    <t xml:space="preserve"> տեղեկատվական տեխնոլոգիաների ծրագրային ապահովման սպասարկում</t>
  </si>
  <si>
    <t>Կառավարման տեղեկատվական համակարգի սպասարկման ծառայություն</t>
  </si>
  <si>
    <t>722</t>
  </si>
  <si>
    <t xml:space="preserve">ՀՀ ԱՐՄԱՎԻՐԻ ՄԱՐԶԻ ՄԵԾԱՄՈՐԻ ՀԱՄԱՅՆՔԻ 2025Թ-Ի ԲՅՈՒՋԵԻ ՄԻՋՈՑՆԵՐԻ ՀԱՇՎԻՆ ԿԱՏԱՐՎԵԼԻՔ </t>
  </si>
  <si>
    <t>Ֆինանսավորման աղբյուրը՝ 2025 թվականի համայնքի բյուջե</t>
  </si>
  <si>
    <t>համացանցային ծառայություններ մատուցողներ (isp)</t>
  </si>
  <si>
    <t>Համացանցային ծառայություններ</t>
  </si>
  <si>
    <t>ԷԱՃ</t>
  </si>
  <si>
    <t xml:space="preserve"> կենտրոնացված ջեռուցման կաթսաներ</t>
  </si>
  <si>
    <t>446</t>
  </si>
  <si>
    <t>Կաթսա</t>
  </si>
  <si>
    <t>452</t>
  </si>
  <si>
    <t>գազաֆիկացման աշխատանքներ</t>
  </si>
  <si>
    <t>79411230</t>
  </si>
  <si>
    <t>գնահատումների իրականացման ծառայություններ</t>
  </si>
  <si>
    <t>794</t>
  </si>
  <si>
    <t>շարժական գույքի գնահատման ծառայություներ</t>
  </si>
  <si>
    <t xml:space="preserve"> ավտոմեքենաների լվացման և նմանատիպ ծառայություններ</t>
  </si>
  <si>
    <t>501</t>
  </si>
  <si>
    <t>ավտոմեքենաների լվացման ծառայություններ</t>
  </si>
  <si>
    <t>665</t>
  </si>
  <si>
    <t xml:space="preserve"> փոխադրամիջոցների հետ կապված ապահովագրական ծառայություններ</t>
  </si>
  <si>
    <t>Բեռնատար ինքնաթափի համար ապահովագրա-կան ծառայություններ /HOWO ZZ332753847E /</t>
  </si>
  <si>
    <t>ԳՀ</t>
  </si>
  <si>
    <t>Բեռնատար ինքնաթափի համար ապահովագրա-կան ծառայություններ / HOWO ZZ3327S3847E /</t>
  </si>
  <si>
    <t>44621160</t>
  </si>
  <si>
    <t xml:space="preserve"> ճարտարապետական և շենքերի չափագրման ծառայություններ</t>
  </si>
  <si>
    <t>Ինժեներական ենթակառուցվածքների չափագրման ծառայություններ</t>
  </si>
  <si>
    <t>Չափագրման ծառայություններ</t>
  </si>
  <si>
    <t>50111130</t>
  </si>
  <si>
    <t>ավտոմեքենաների վերանորոգման ծառայություններ</t>
  </si>
  <si>
    <t>Ավտոմեքենայի վերանորոգման և պահպանման ծառայություն</t>
  </si>
  <si>
    <t>094</t>
  </si>
  <si>
    <t>09411700</t>
  </si>
  <si>
    <t xml:space="preserve"> բնական գազ</t>
  </si>
  <si>
    <t>Բնական գազ</t>
  </si>
  <si>
    <t>093</t>
  </si>
  <si>
    <t>09311100</t>
  </si>
  <si>
    <t xml:space="preserve"> էլեկտրականություն</t>
  </si>
  <si>
    <t>Էլեկտրականություն</t>
  </si>
  <si>
    <t>բջջային հեռախոսների ծառայություններ</t>
  </si>
  <si>
    <t>Բջջային հեռախոսների ծառայություններ</t>
  </si>
  <si>
    <t>տեղային հեռախոսային ծառայություններ</t>
  </si>
  <si>
    <t>Տեղային հեռախոսային ծառայություններ</t>
  </si>
  <si>
    <t>փոստային ծառայություններ` կապված նամակների հետ</t>
  </si>
  <si>
    <t>Փոստային ծառայություններ` կապված նամակների հետ</t>
  </si>
  <si>
    <t>Թերթում հայտարարությունների տպագրում</t>
  </si>
  <si>
    <t>48441300</t>
  </si>
  <si>
    <t>հաշվապահական համակարգչային ծրագրային փաթեթներ</t>
  </si>
  <si>
    <t>ՀԾ ծրագրի սպասարկման ծառայություն</t>
  </si>
  <si>
    <t>158</t>
  </si>
  <si>
    <t>15898000</t>
  </si>
  <si>
    <t xml:space="preserve"> խմորիչ</t>
  </si>
  <si>
    <t>Խմորիչ</t>
  </si>
  <si>
    <t>կգ</t>
  </si>
  <si>
    <t>15841100</t>
  </si>
  <si>
    <t xml:space="preserve"> կակաո</t>
  </si>
  <si>
    <t>Կակաո</t>
  </si>
  <si>
    <t xml:space="preserve"> համեմունքներ</t>
  </si>
  <si>
    <t>Վանիլին</t>
  </si>
  <si>
    <t>15841101</t>
  </si>
  <si>
    <t>15871100</t>
  </si>
  <si>
    <t xml:space="preserve"> քացախ</t>
  </si>
  <si>
    <t>Քացախ</t>
  </si>
  <si>
    <t>լիտր</t>
  </si>
  <si>
    <t xml:space="preserve"> չորահաց</t>
  </si>
  <si>
    <t>Չորահաց</t>
  </si>
  <si>
    <t>15512110</t>
  </si>
  <si>
    <t>պանրիկ</t>
  </si>
  <si>
    <t>Պանրիկ</t>
  </si>
  <si>
    <t>15331152</t>
  </si>
  <si>
    <t xml:space="preserve"> սիսեռ</t>
  </si>
  <si>
    <t>Սիսեռ</t>
  </si>
  <si>
    <t>փորձաքննության ծառայություններ</t>
  </si>
  <si>
    <t>Մեծամոր համայնքի Արազափ բնակավայրի մանկապարտեզի հին շենքի քանդման, նոր շենքի կառուցման և հարակից տարածքի բարեկարգման աշխատանքների նախագծանախահաշվային փաստաթղթերի փորձաքննության  խորհրդատվական ծառայություններ</t>
  </si>
  <si>
    <t>Առունների մաքրման ծառայություններ</t>
  </si>
  <si>
    <t>79111100</t>
  </si>
  <si>
    <t>իրավաբանական խորհրդատվական ծառայություններ</t>
  </si>
  <si>
    <t>Իրավաբանական խորհրդատվական ծառայություններ</t>
  </si>
  <si>
    <t>ԲՄ</t>
  </si>
  <si>
    <t>79411210</t>
  </si>
  <si>
    <t>գնումների հետ կապված խորհրդատվական ծառայություններ</t>
  </si>
  <si>
    <t>Գնումների հետ կապված խորհրդատվական ծառայություններ</t>
  </si>
  <si>
    <t>905</t>
  </si>
  <si>
    <t xml:space="preserve">  Օճառ 200գր․</t>
  </si>
  <si>
    <t>Ատամի խոզանակ ԿԱՌՈՆԱ</t>
  </si>
  <si>
    <t>Վաքս</t>
  </si>
  <si>
    <t>Կոշիկի խոզանակ փոքր</t>
  </si>
  <si>
    <t xml:space="preserve">Մայկա                               </t>
  </si>
  <si>
    <t xml:space="preserve">Տրուսիկ </t>
  </si>
  <si>
    <t xml:space="preserve">Օճառաման դրվող </t>
  </si>
  <si>
    <t>Մածուկ ատամի  ԿՈԼԳԵՅԹ ՏՐԻՊ 50ՄԼ</t>
  </si>
  <si>
    <t xml:space="preserve">Ասեղ կլոր </t>
  </si>
  <si>
    <t>ԹԵԼ</t>
  </si>
  <si>
    <t xml:space="preserve">Եղունգ կտրիչ </t>
  </si>
  <si>
    <t xml:space="preserve">Պայուսակ Զինվորական </t>
  </si>
  <si>
    <t>ՍԱՓՐԻՉ&lt;GILLETTE&gt;</t>
  </si>
  <si>
    <t>Փրփուր</t>
  </si>
  <si>
    <t>33711480</t>
  </si>
  <si>
    <t xml:space="preserve"> օճառ</t>
  </si>
  <si>
    <t>337</t>
  </si>
  <si>
    <t>33131140</t>
  </si>
  <si>
    <t xml:space="preserve"> ատամի խոզանակներ</t>
  </si>
  <si>
    <t>331</t>
  </si>
  <si>
    <t>39812200</t>
  </si>
  <si>
    <t xml:space="preserve"> կոշիկի փայլեցման միջոցներ</t>
  </si>
  <si>
    <t>398</t>
  </si>
  <si>
    <t>խոզանակ, կոշիկի</t>
  </si>
  <si>
    <t>392</t>
  </si>
  <si>
    <t>Նասկի Տղ․</t>
  </si>
  <si>
    <t xml:space="preserve"> գուլպաներ</t>
  </si>
  <si>
    <t>183</t>
  </si>
  <si>
    <t>զույգ</t>
  </si>
  <si>
    <t>18341100</t>
  </si>
  <si>
    <t xml:space="preserve"> շապիկ</t>
  </si>
  <si>
    <t xml:space="preserve"> վարտիք</t>
  </si>
  <si>
    <t xml:space="preserve"> օճառի տարա</t>
  </si>
  <si>
    <t xml:space="preserve"> մաքրող մածուկներ և փոշիներ</t>
  </si>
  <si>
    <t xml:space="preserve"> կարի ասեղներ</t>
  </si>
  <si>
    <t>19431610</t>
  </si>
  <si>
    <t xml:space="preserve"> կարի թել</t>
  </si>
  <si>
    <t>194</t>
  </si>
  <si>
    <t xml:space="preserve"> եղունգների կծաքցաններ (կտրիչներ)</t>
  </si>
  <si>
    <t xml:space="preserve"> սպորտային պայուսակներ</t>
  </si>
  <si>
    <t>189</t>
  </si>
  <si>
    <t xml:space="preserve"> ածելիներ</t>
  </si>
  <si>
    <t>33711730</t>
  </si>
  <si>
    <t>հիգենիկ պարագաներ</t>
  </si>
  <si>
    <t>լրակազմ</t>
  </si>
  <si>
    <t>խմելու ջրի բաշխում</t>
  </si>
  <si>
    <t xml:space="preserve"> խմելու ջրի բաշխում</t>
  </si>
  <si>
    <t>651</t>
  </si>
  <si>
    <t>Ծրագրային ապահովման սպասարկման ծառայություններ</t>
  </si>
  <si>
    <t xml:space="preserve"> ծրագրային ապահովման սպասարկման ծառայություններ</t>
  </si>
  <si>
    <t>հանրային անվտանգության պաշտպանության ծառայություն</t>
  </si>
  <si>
    <t xml:space="preserve"> հանրային անվտանգության պաշտպանության ծառայություններ</t>
  </si>
  <si>
    <t xml:space="preserve">Ավտոմեքենանների զննման ծառայություններ </t>
  </si>
  <si>
    <t xml:space="preserve"> ավտոմեքենաների տեխնիկական ստուգման ծառայություններ</t>
  </si>
  <si>
    <t>Փոխադրամիջոցների հետ կապված ծառայություններ</t>
  </si>
  <si>
    <t>քարթրիջների լիցքավորում</t>
  </si>
  <si>
    <t xml:space="preserve"> պատճենահանող սարքերի վերանորոգման ծառայություններ</t>
  </si>
  <si>
    <t>Գազասպառման համակարգի սպասարկման ծառայություններ</t>
  </si>
  <si>
    <t>գազասպառման համակարգի տեխնիկական սպասարկման ծառայություններ</t>
  </si>
  <si>
    <t>Էլեկտրական սարքավորումների նորոգում</t>
  </si>
  <si>
    <t>ավտոմեքենաների պահպանման ծառայություններ</t>
  </si>
  <si>
    <t>724</t>
  </si>
  <si>
    <t>72411700</t>
  </si>
  <si>
    <t xml:space="preserve"> դոմենային անվանումներ</t>
  </si>
  <si>
    <t>հակահրդեհային ծառայություններ</t>
  </si>
  <si>
    <t>Հակահրդեհային ծառայություններ (Գազպրոմի մենաշնորհ)</t>
  </si>
  <si>
    <t>50111260</t>
  </si>
  <si>
    <t xml:space="preserve">սնուցման միավորի փոխարինում </t>
  </si>
  <si>
    <t>397</t>
  </si>
  <si>
    <t>39721500</t>
  </si>
  <si>
    <t>էլեկտրական տաքացուցիչ` ջերմային կարգավորիչով</t>
  </si>
  <si>
    <t xml:space="preserve">էլեկտրական տաքացուցիչ </t>
  </si>
  <si>
    <t>19642200</t>
  </si>
  <si>
    <t>պոլիէթիլենային թաղանթ սարքավորումները ծածկելու համար</t>
  </si>
  <si>
    <t>196</t>
  </si>
  <si>
    <t>Պոլիէթիլենային թաղանթ</t>
  </si>
  <si>
    <t>30237460</t>
  </si>
  <si>
    <t xml:space="preserve"> համակարգչային ստեղնաշարեր</t>
  </si>
  <si>
    <t>302</t>
  </si>
  <si>
    <t>Համակարգչային ստեղնաշար</t>
  </si>
  <si>
    <t>30237411</t>
  </si>
  <si>
    <t>մկնիկ, համակարգչային, լարով</t>
  </si>
  <si>
    <t>Համակարգչային մկնիկ լարով</t>
  </si>
  <si>
    <t>443</t>
  </si>
  <si>
    <t>Համակարգչի մալուխ</t>
  </si>
  <si>
    <t>30232231</t>
  </si>
  <si>
    <t>համակարգչի կոշտ սկավառակ</t>
  </si>
  <si>
    <t>Համակարգչի հիմնական հիշողության դիսկ</t>
  </si>
  <si>
    <t>փոխադրամիջոցների հետ կապված ապահովագրական ծառայություններ</t>
  </si>
  <si>
    <t>ավտոմեքենաների պահպանման ծառայություններ (երաշխիքային սպասարկում)</t>
  </si>
  <si>
    <t>981</t>
  </si>
  <si>
    <t>հեղինակային հսկողության ծառայություններ</t>
  </si>
  <si>
    <t>Ալաշկերտի ջրի հեղինակային հսկողություն</t>
  </si>
  <si>
    <t>խմելու ջուր</t>
  </si>
  <si>
    <t>411</t>
  </si>
  <si>
    <t>41111100</t>
  </si>
  <si>
    <t xml:space="preserve"> ըմպելու ջուր</t>
  </si>
  <si>
    <t>Հովացուցիչ</t>
  </si>
  <si>
    <t>Բլոկ պիտանի</t>
  </si>
  <si>
    <t>Մայր պլատա</t>
  </si>
  <si>
    <t>Օպերատիվ հիշողություն</t>
  </si>
  <si>
    <t>Ցանցային բաժանարար</t>
  </si>
  <si>
    <t>Համակարգչի սնուցման լար</t>
  </si>
  <si>
    <t>30237100</t>
  </si>
  <si>
    <t xml:space="preserve"> համակարգիչների մասեր</t>
  </si>
  <si>
    <t>30237114</t>
  </si>
  <si>
    <t>սատա սնուցման լար</t>
  </si>
  <si>
    <t xml:space="preserve"> օպերատիվ հիշողություն (ram)  </t>
  </si>
  <si>
    <t xml:space="preserve"> ցանցային բաժանարար</t>
  </si>
  <si>
    <t>324</t>
  </si>
  <si>
    <t>301</t>
  </si>
  <si>
    <t>30197620</t>
  </si>
  <si>
    <t xml:space="preserve">թուղթ, A4 ֆորմատի </t>
  </si>
  <si>
    <t>Թուղթ Ա4</t>
  </si>
  <si>
    <t>տուփ</t>
  </si>
  <si>
    <t xml:space="preserve"> թղթապանակ, արագակար, թղթյա</t>
  </si>
  <si>
    <t>Արագակար թղթե</t>
  </si>
  <si>
    <t>30192121</t>
  </si>
  <si>
    <t>գրիչ գնդիկավոր</t>
  </si>
  <si>
    <t>Գրիչ գնդիկավոր</t>
  </si>
  <si>
    <t>19641000</t>
  </si>
  <si>
    <t xml:space="preserve"> պոլիէթիլենային պարկ, աղբի համար</t>
  </si>
  <si>
    <t>Աղբի տոպրակ 60 լ</t>
  </si>
  <si>
    <t>Աղբի տոպրակ 120 լ</t>
  </si>
  <si>
    <t>զուգարանի թուղթ</t>
  </si>
  <si>
    <t>Տուալետի թուղթ</t>
  </si>
  <si>
    <t>Տուալետի թուղթ / 4հ, 3 շերտով/</t>
  </si>
  <si>
    <t>ախտահանող հեղուկ` սանհանգույցի համար (խտանյութ)</t>
  </si>
  <si>
    <t>Մաքրող միջոց  գելային 0,75 մլ</t>
  </si>
  <si>
    <t xml:space="preserve"> սպասքի լվացման փոշի</t>
  </si>
  <si>
    <t>Սպասք լվացող հեղուկ 500 մլ</t>
  </si>
  <si>
    <t xml:space="preserve"> սպունգներ</t>
  </si>
  <si>
    <t>Սպունգ սպասքի</t>
  </si>
  <si>
    <t>39831283</t>
  </si>
  <si>
    <t>հատակի լվացման լաթ</t>
  </si>
  <si>
    <t>Հատակի շոր 50*80</t>
  </si>
  <si>
    <t>ապակի մաքրման լաթ</t>
  </si>
  <si>
    <t>Լաթ միկրոֆիբրա</t>
  </si>
  <si>
    <t>395</t>
  </si>
  <si>
    <t>39514200</t>
  </si>
  <si>
    <t xml:space="preserve"> խոհանոցի սրբիչներ</t>
  </si>
  <si>
    <t>Սրբիչ ամանի</t>
  </si>
  <si>
    <t>39811300</t>
  </si>
  <si>
    <t xml:space="preserve"> հոտազերծիչ, օդի</t>
  </si>
  <si>
    <t>Հոտազերծիչ 300 մլ</t>
  </si>
  <si>
    <t xml:space="preserve"> ավել, սովորական</t>
  </si>
  <si>
    <t>Ավել տան</t>
  </si>
  <si>
    <t>39839200</t>
  </si>
  <si>
    <t>գոգաթիակ, աղբը հավաքելու համար, հասարակ</t>
  </si>
  <si>
    <t>Գոգաթիակ / հասարակ/</t>
  </si>
  <si>
    <t>224</t>
  </si>
  <si>
    <t>24451141</t>
  </si>
  <si>
    <t xml:space="preserve"> ախտահանիչ հեղուկ նյութեր</t>
  </si>
  <si>
    <t>Ժավել 1լ</t>
  </si>
  <si>
    <t>39831280</t>
  </si>
  <si>
    <t xml:space="preserve"> մաքրող նյութեր</t>
  </si>
  <si>
    <t>Ապակի մաքրող նյութ 0,5 լ</t>
  </si>
  <si>
    <t xml:space="preserve"> կահույքի փայլեցման միջոց</t>
  </si>
  <si>
    <t>Կահույքի լաք 250 մլ</t>
  </si>
  <si>
    <t>Կահույքի լաք 400 գր</t>
  </si>
  <si>
    <t>197</t>
  </si>
  <si>
    <t xml:space="preserve"> արհեստական կոմպլեքս թել</t>
  </si>
  <si>
    <t>Թել</t>
  </si>
  <si>
    <t>181</t>
  </si>
  <si>
    <t xml:space="preserve"> աշխատանքային ձեռնոցներ</t>
  </si>
  <si>
    <t>Ձեռնոց</t>
  </si>
  <si>
    <t>244</t>
  </si>
  <si>
    <t xml:space="preserve"> միջատասպան նյութեր</t>
  </si>
  <si>
    <t>Ճանճի դեղ</t>
  </si>
  <si>
    <t>445</t>
  </si>
  <si>
    <t>44511100</t>
  </si>
  <si>
    <t xml:space="preserve"> ձեռքի գործիքներ</t>
  </si>
  <si>
    <t>Ճանճի փայտ</t>
  </si>
  <si>
    <t>312</t>
  </si>
  <si>
    <t xml:space="preserve"> բաշխիչ սարքեր</t>
  </si>
  <si>
    <t>Բաշխիչ էլեկտրական 3 տեղանի</t>
  </si>
  <si>
    <t>39224331</t>
  </si>
  <si>
    <t>դույլ պլաստմասե</t>
  </si>
  <si>
    <t>Դույլ պլաստմասե</t>
  </si>
  <si>
    <t>39831245</t>
  </si>
  <si>
    <t>օճառ, հեղուկ</t>
  </si>
  <si>
    <t>Հեղուկ օճառ</t>
  </si>
  <si>
    <t>30197231</t>
  </si>
  <si>
    <t xml:space="preserve"> թղթապանակ, պոլիմերային թաղանթ, ֆայլ</t>
  </si>
  <si>
    <t>Ֆայլ</t>
  </si>
  <si>
    <t xml:space="preserve"> գրասենյակային գիրք, մատյան, 70-200էջ, տողանի, սպիտակ էջերով</t>
  </si>
  <si>
    <t>Մտից գրությունների մատյան</t>
  </si>
  <si>
    <t>Գրիչ կարմիր, սև</t>
  </si>
  <si>
    <t>30197232</t>
  </si>
  <si>
    <t>Արագակար  պլաստիկ զսպանակով</t>
  </si>
  <si>
    <t>228</t>
  </si>
  <si>
    <t xml:space="preserve"> թղթապանակներ</t>
  </si>
  <si>
    <t>Ռեգիստր Ա4</t>
  </si>
  <si>
    <t>Թղթապանակ Ա4 2 օղակով</t>
  </si>
  <si>
    <t>Թղթապանակ կնոպկով</t>
  </si>
  <si>
    <t>Թղթապանակ 20 ֆայլով</t>
  </si>
  <si>
    <t>Թղթապանակ 100 ֆայլով</t>
  </si>
  <si>
    <t>Թղթապանակ ռեզինով</t>
  </si>
  <si>
    <t>30141200</t>
  </si>
  <si>
    <t xml:space="preserve"> հաշվասարք, գրասենյակային</t>
  </si>
  <si>
    <t>Հաշվիչ</t>
  </si>
  <si>
    <t>30199238</t>
  </si>
  <si>
    <t>նամակի ծրար, A6 ձևաչափի</t>
  </si>
  <si>
    <t>Ծրար</t>
  </si>
  <si>
    <t>30199232</t>
  </si>
  <si>
    <t>նամակի ծրար, A4 ձևաչափի</t>
  </si>
  <si>
    <t>Ծրար Ա4</t>
  </si>
  <si>
    <t>22811170</t>
  </si>
  <si>
    <t xml:space="preserve"> կպչուն թերթիկներ նշումների համար</t>
  </si>
  <si>
    <t>Նշումների թուղթ 76*76</t>
  </si>
  <si>
    <t xml:space="preserve"> կարիչի մետաղալարե կապեր, փոքր</t>
  </si>
  <si>
    <t>Ասեղ կարիչի 10 /սկոբա/</t>
  </si>
  <si>
    <t>30197112</t>
  </si>
  <si>
    <t xml:space="preserve"> կարիչի մետաղալարե կապեր, միջին</t>
  </si>
  <si>
    <t>Ասեղ կարիչի 23/13 /սկոբա/</t>
  </si>
  <si>
    <t>30197100</t>
  </si>
  <si>
    <t xml:space="preserve"> կարիչի մետաղալարե կապեր, մեծ</t>
  </si>
  <si>
    <t>Ասեղ կարիչի 24/6 /սկոբա/</t>
  </si>
  <si>
    <t xml:space="preserve"> ստորագրամատյան</t>
  </si>
  <si>
    <t>505</t>
  </si>
  <si>
    <t>ՀՀ Արմավիրի մարզի Մեծամոր համայնքի Մեծամոր քաղաքի փողոցների նոր լուսավորության ցանցի անցկացման նախագծերի  պատրաստման և ծախսերի գնահատման ծառայությունների
նախագծանախահաշվային փաստաթղթերի փորձաքննության  խորհրդատվական ծառայությունների  մատուցում</t>
  </si>
  <si>
    <t>50531140</t>
  </si>
  <si>
    <t>Մեծամոր համայնքի Մեծամոր քաղաքի թիվ 1
մանկապարտեզի շենքի մասնակի հիմնանորոգման  աշխատանքների նախագծանախահաշվային փաստաթղթերի փորձաքննության  խորհրդատվական ծառայությունների  մատուցում</t>
  </si>
  <si>
    <t>շենքերի, շինությունների ընթացիկ նորոգման աշխատանքներ</t>
  </si>
  <si>
    <t>Ջանֆիդա  մանկապարտեզի երկու սենյակի  նորոգում 1</t>
  </si>
  <si>
    <t>Ջանֆիդա  մանկապարտեզի երկու սենյակի  նորոգում 2</t>
  </si>
  <si>
    <t>Եղեգնուտ մանկապարտեզի մասնակի ընթացիկ նորոգում</t>
  </si>
  <si>
    <t>տեխնիկական հսկողության ծառայություններ</t>
  </si>
  <si>
    <t>ՀՀ Արմավիրի մարզի Ջանֆիդա գյուղի «Վազգեն Սարգսյանի անվան մանկապարտեզ» ՀՈԱԿ-ի սենյակի նորոգման աշխատանքների որակի տեխնիկական հսկողության ծառայություններ</t>
  </si>
  <si>
    <t>«Եղեգնուտ գյուղի մանկապարտեզ» ՀՈԱԿ-ի մասնակի ընթացիկ վերանորոգմանաշխատանքների որակի տեխնիկական հսկողության ծառայություններ</t>
  </si>
  <si>
    <t>«Եղեգնուտ գյուղի մանկապարտեզ» ՀՈԱԿ-ի մասնակի ընթացիկ վերանորոգմանաշխատանքների որակի հեղինակային հսկողության ծառայություններ</t>
  </si>
  <si>
    <t>98111140</t>
  </si>
  <si>
    <t>ՀՀ Արմավիրի մարզի Ջանֆիդա գյուղի «Վազգեն Սարգսյանի անվան մանկապարտեզ» ՀՈԱԿ-ի սենյակի նորոգման աշխատանքների որակի հեղինակային հսկողության ծառայություններ</t>
  </si>
  <si>
    <t>Մեծամոր համայնքի Նորապատ բնակավայրի 2-րդ և 9-րդ փողոցների առկա թերություններով կոյուղագծի վերակառուցման նախագծի պատրաստում</t>
  </si>
  <si>
    <t>նախագծերի պատրաստում, ծախսերի գնահատում</t>
  </si>
  <si>
    <t>ՀԲՄ</t>
  </si>
  <si>
    <t>761</t>
  </si>
  <si>
    <t xml:space="preserve">արտաքին գազաֆիկացման աշխատանքներ </t>
  </si>
  <si>
    <t>ՀՀ Արմավիրի մարզի Մեծամոր համայնքի Ակնալիճ բնակավայրի Զիարատ եզդիական տաճար տանող հատվածում գազատարի կառուցման աշխատանքներ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</si>
  <si>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</t>
  </si>
  <si>
    <t>ՀՀ Արմավիրի մարզի Մեծամոր համայնքի գյուղ Այգեշատ 18-րդ, 19-րդ և 21-րդ փողոցների գազաֆիկացման աշխատանքներ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</si>
  <si>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աշխատանքների որակի տեխնիկական հսկողության ծառայություններ</t>
  </si>
  <si>
    <t>ՀՀ Արմավիրի մարզի Մեծամոր համայնքի գյուղ Այգեշատ 18-րդ, 19-րդ և 21-րդ փողոցների գազաֆիկացման աշխատանքների որակի տեխնիկական հսկողության ծառայություններ</t>
  </si>
  <si>
    <t>ՀՀ Արմավիրի մարզի Մեծամոր համայնքի Ակնալիճ բնակավայրի Զիարատ եզդիական տաճար տանող հատվածում գազատարի կառուցման աշխատանքների որակի տեխնիկական հսկողության ծառայություններ</t>
  </si>
  <si>
    <t xml:space="preserve">Ակնալիճ բնակավայրի գազաֆիկացման աշխատանքների  աշխատանքների որակի հեղինակային հսկողության ծառայություններ </t>
  </si>
  <si>
    <t xml:space="preserve">Ալաշկերտ բնակավայրի գազաֆիկացման աշխատանքների  աշխատանքների որակի հեղինակային հսկողության ծառայություններ </t>
  </si>
  <si>
    <t xml:space="preserve">Այգեշատ բնակավայրի գազաֆիկացման աշխատանքների  աշխատանքների որակի հեղինակային հսկողության ծառայություններ </t>
  </si>
  <si>
    <t>ՀՀ Արմավիրի մարզ, Մեծամոր համայնքի Մեծամոր քաղաքի 1-ին թաղամասի 26 շենքի 830 քմ մակերեսով տանիքի վերանորոգման աշխատանքների որակի տեխնիկական հսկողության ծառայություններ</t>
  </si>
  <si>
    <t>45261124</t>
  </si>
  <si>
    <t xml:space="preserve"> տանիքների վերանորոգման աշխատանքներ</t>
  </si>
  <si>
    <t>ՀՀ Արմավիրի մարզ, Մեծամոր համայնքի Մեծամոր քաղաքի 1-ին թաղամասի 26 շենքի 830 քմ մակերեսով տանիքի վերանորոգման աշխատանքներ</t>
  </si>
  <si>
    <t>ՀՀ Արմավիրի մարզ, Մեծամոր համայնքի Մեծամոր քաղաքի 1-ին թաղամասի 26 շենքի 830 քմ մակերեսով տանիքի վերանորոգման աշխատանքների որակի հեղինակային հսկողության ծառայություններ</t>
  </si>
  <si>
    <t>451</t>
  </si>
  <si>
    <t>լանդշաֆտային աշխատանքներ այգիների համար</t>
  </si>
  <si>
    <t>Նորապատի այգու բարեկարգման աշխատանքներ</t>
  </si>
  <si>
    <t>Նորապատի այգու  բարեկարգման աշխատանքների տեխնիկական հսկողություն</t>
  </si>
  <si>
    <t>ՀՀ Արմավիրի մարզ, Մեծամոր համայնք, Մեծամոր բնակավայրի 1-ին թաղամաս թիվ 5Բ հարթ տանիքի վերանորոգման աշխատանքների հեղինակային հսկողության ծառայություններ</t>
  </si>
  <si>
    <t>ՀՀ Արմավիրի մարզ, Մեծամոր համայնք, Մեծամոր բնակավայրի 1-ին թաղամաս թիվ 6Բ2 հարթ տանիքի վերանորոգման աշխատանքների հեղինակային հսկողության ծառայություններ</t>
  </si>
  <si>
    <t>ՀՀ Արմավիրի մարզ, Մեծամոր համայնք, Մեծամոր բնակավայրի 2-րդ թաղամաս թիվ 1Բ հարթ տանիքի վերանորոգման աշխատանքների հեղինակային հսկողության ծառայություններ</t>
  </si>
  <si>
    <t>ՀՀ Արմավիրի մարզ, Մեծամոր համայնք, Մեծամոր բնակավայրի 2-րդ թաղամաս թիվ 3Բ հարթ տանիքի վերանորոգման աշխատանքների հեղինակային հսկողության ծառայություններ</t>
  </si>
  <si>
    <t>33111360</t>
  </si>
  <si>
    <t xml:space="preserve"> ուլտրաձայնային սարքավորումներ</t>
  </si>
  <si>
    <t>էԱՃ</t>
  </si>
  <si>
    <t>45221200</t>
  </si>
  <si>
    <t xml:space="preserve"> պոմպային ագրեգատների վերանորոգման աշխատանքներ </t>
  </si>
  <si>
    <t xml:space="preserve">ԷՑՎ 12-160-100  (65կվտ)Պոմպերի վերանորոգման աշխատանքներ </t>
  </si>
  <si>
    <t xml:space="preserve">ԷՑՎ 12-160-65  (45կվտ)Պոմպերի վերանորոգման աշխատանքներ </t>
  </si>
  <si>
    <t xml:space="preserve">ԷՑՎ 10-120-60 (32կվտ) Պոմպերի վերանորոգման աշխատանքներ </t>
  </si>
  <si>
    <t xml:space="preserve">ԷՑՎ 10-160-50 (32կվտ) Պոմպերի վերանորոգման աշխատանքներ </t>
  </si>
  <si>
    <t xml:space="preserve">ԷՑՎ 12-255-30 (32կվտ) Պոմպերի վերանորոգման աշխատանքներ </t>
  </si>
  <si>
    <t>ԷՑՎ 10-160-30 (22կվտ) Պոմպերի վերանորոգման աշխատանքներ</t>
  </si>
  <si>
    <t>K90/55 4k-8  22կվ      Պոմպերի վերանորոգման աշխատանքներ</t>
  </si>
  <si>
    <t>K45-30 3k-9  7․5կվ     Պոմպերի վերանորոգման աշխատանքներ</t>
  </si>
  <si>
    <t xml:space="preserve"> մարզական կոշիկներ</t>
  </si>
  <si>
    <t xml:space="preserve">Սպորտային կոշիկ </t>
  </si>
  <si>
    <t>188</t>
  </si>
  <si>
    <t xml:space="preserve"> սպորտային բաճկոններ</t>
  </si>
  <si>
    <t>Սպորտային վերարկու</t>
  </si>
  <si>
    <t>182</t>
  </si>
  <si>
    <t>18411900</t>
  </si>
  <si>
    <t>սպորտային հագուստ, կոշիկ և այլ պարագաներ</t>
  </si>
  <si>
    <t>184</t>
  </si>
  <si>
    <t xml:space="preserve"> սպորտային շապիկներ</t>
  </si>
  <si>
    <t>Սպորտային Համազգեստ</t>
  </si>
  <si>
    <t>Սպորտային շապիկ</t>
  </si>
  <si>
    <t xml:space="preserve"> ճանապարհային նշաններ</t>
  </si>
  <si>
    <t>349</t>
  </si>
  <si>
    <t xml:space="preserve">ճանապարհային նշան </t>
  </si>
  <si>
    <t>44423400</t>
  </si>
  <si>
    <t xml:space="preserve"> ցուցանակներ եւ հարակից առարկաներ</t>
  </si>
  <si>
    <t>444</t>
  </si>
  <si>
    <t>Ցուցանակ</t>
  </si>
  <si>
    <t>713</t>
  </si>
  <si>
    <t>Սեյսմիկ Եզրակացություն</t>
  </si>
  <si>
    <t>ՀՀ Արմավիրի մարզի Մեծամոր քաղաքի Եղիշե Չարենց, Վահան Տերյան, Մարտին Միքայելյան, Թումանյան, Կոմիտաս և Էներգետիկների փողոցների նոր լուսավորության ցանցի կառուցման աշխատանքների որակի տեխնիկական հսկողության ծառայություններ</t>
  </si>
  <si>
    <t>45231177</t>
  </si>
  <si>
    <t xml:space="preserve"> ճանապարհների վերանորոգման աշխատանքներ</t>
  </si>
  <si>
    <t>542</t>
  </si>
  <si>
    <t>Փոսալցման աշխատանքներ</t>
  </si>
  <si>
    <t>33141118</t>
  </si>
  <si>
    <t xml:space="preserve"> անձեռոցիկներ</t>
  </si>
  <si>
    <t xml:space="preserve">Անձեռոցիկ խոհարարական՝ սրբիչ </t>
  </si>
  <si>
    <t>Անձեռոցիկ  խոհարարական 2հտ</t>
  </si>
  <si>
    <t>33711210</t>
  </si>
  <si>
    <t xml:space="preserve"> մեկանգամյա օգտագործման անձեռոցիկներ</t>
  </si>
  <si>
    <t>Անձեռոցիկ քաշովի</t>
  </si>
  <si>
    <t xml:space="preserve"> թղթե անձեռոցիկներ</t>
  </si>
  <si>
    <t>անձեռոցիկ  2 շ քաշովի 300 հտ</t>
  </si>
  <si>
    <t>խոնավ անձեռոցիկ</t>
  </si>
  <si>
    <t xml:space="preserve"> թափոնների և աղբի տարաներ և աղբամաններ </t>
  </si>
  <si>
    <t>Աղբաման՝ պլաստմասե սետկա</t>
  </si>
  <si>
    <t>Դույլ ՝ հատակ մաքրող</t>
  </si>
  <si>
    <t>39224333</t>
  </si>
  <si>
    <t xml:space="preserve"> դույլ մետաղական</t>
  </si>
  <si>
    <t>Աղբի դույլ /երկաթյա/</t>
  </si>
  <si>
    <t>39711220</t>
  </si>
  <si>
    <t xml:space="preserve"> էլեկտրական սրճեփներ</t>
  </si>
  <si>
    <t>Սրճեփ էլեկտրական 7բ</t>
  </si>
  <si>
    <t xml:space="preserve"> թեյի կամ սուրճի բաժակներ</t>
  </si>
  <si>
    <t>Սուրճի բաժակ</t>
  </si>
  <si>
    <t>Աղբի տոպրակ 30 լ</t>
  </si>
  <si>
    <t>315</t>
  </si>
  <si>
    <t>31531100</t>
  </si>
  <si>
    <t xml:space="preserve"> էլեկտրական լամպեր</t>
  </si>
  <si>
    <t>Էլեկտրական լամպ լեդ 9Վ</t>
  </si>
  <si>
    <t>Էլեկտրական լամպ լեդ 12 Վ</t>
  </si>
  <si>
    <t>Էլեկտրական լամպ լեդ 15 Վ</t>
  </si>
  <si>
    <t>Էլեկտրական լամպ լեդ 20 Վ</t>
  </si>
  <si>
    <t>Էլեկտրական լամպ լեդ 24 Վ</t>
  </si>
  <si>
    <t>316</t>
  </si>
  <si>
    <t xml:space="preserve"> էլեկտրական երկարացման լար</t>
  </si>
  <si>
    <t>Երկարացման  լար 3 մ , 3տեղանի</t>
  </si>
  <si>
    <t>Մատյան հաճախումների</t>
  </si>
  <si>
    <t>Իրավական ակտերի մատյան</t>
  </si>
  <si>
    <t>Ելից գրությունների մատյան</t>
  </si>
  <si>
    <t>թղթապանակ` պատվոգիր</t>
  </si>
  <si>
    <t>Պատվոգիր</t>
  </si>
  <si>
    <t>Գրասենյակային գիրք 200 էջ</t>
  </si>
  <si>
    <t>Գրասենյակային գիրք 100 էջ</t>
  </si>
  <si>
    <t>Գրասենյակային գիրք 60 էջ</t>
  </si>
  <si>
    <t xml:space="preserve"> նոթատետրեր</t>
  </si>
  <si>
    <t>Բլոկնոտ առանց կազմի</t>
  </si>
  <si>
    <t>30192710</t>
  </si>
  <si>
    <t>սոսնձամատիտ, գրասենյակային</t>
  </si>
  <si>
    <t>Սոսինձ</t>
  </si>
  <si>
    <t>30192130</t>
  </si>
  <si>
    <t xml:space="preserve"> մատիտներ</t>
  </si>
  <si>
    <t>Մատիտ սև</t>
  </si>
  <si>
    <t>30197120</t>
  </si>
  <si>
    <t xml:space="preserve"> կոճգամներ</t>
  </si>
  <si>
    <t>Կոճգամ 10մմ</t>
  </si>
  <si>
    <t xml:space="preserve"> ամրակ, փոքր</t>
  </si>
  <si>
    <t>Ամրակ 33 մմ</t>
  </si>
  <si>
    <t xml:space="preserve"> ամրակ, մեծ</t>
  </si>
  <si>
    <t>Ամրակ 50մմ</t>
  </si>
  <si>
    <t xml:space="preserve"> սեղմակ, մեծ</t>
  </si>
  <si>
    <t>Սեղմակ գունավոր 25մմ</t>
  </si>
  <si>
    <t xml:space="preserve"> սեղմակ, միջին </t>
  </si>
  <si>
    <t>Սեղմակ գունավոր 32մմ</t>
  </si>
  <si>
    <t>30192160</t>
  </si>
  <si>
    <t xml:space="preserve"> շտրիխներ</t>
  </si>
  <si>
    <t>Շտրիխ գրիչ 8․0 մլ</t>
  </si>
  <si>
    <t>30192125</t>
  </si>
  <si>
    <t xml:space="preserve"> մարկերներ</t>
  </si>
  <si>
    <t>Մարկեր սև</t>
  </si>
  <si>
    <t>30192100</t>
  </si>
  <si>
    <t xml:space="preserve"> ռետին հասարակ</t>
  </si>
  <si>
    <t>Ռետին</t>
  </si>
  <si>
    <t>39292530</t>
  </si>
  <si>
    <t xml:space="preserve">քանոն` մետաղյա </t>
  </si>
  <si>
    <t>Քանոն</t>
  </si>
  <si>
    <t>30192133</t>
  </si>
  <si>
    <t xml:space="preserve"> սրիչներ</t>
  </si>
  <si>
    <t>Սրիչ</t>
  </si>
  <si>
    <t>30192114</t>
  </si>
  <si>
    <t xml:space="preserve"> թանաք, կնիքի բարձիկի համար</t>
  </si>
  <si>
    <t>Թանաք կապույտ</t>
  </si>
  <si>
    <t>30192111</t>
  </si>
  <si>
    <t xml:space="preserve"> թանաքի բարձիկներ</t>
  </si>
  <si>
    <t>Բարձիկ կնիքի համար</t>
  </si>
  <si>
    <t>30192231</t>
  </si>
  <si>
    <t xml:space="preserve">սկոչ </t>
  </si>
  <si>
    <t>Սկոչ</t>
  </si>
  <si>
    <t>30192232</t>
  </si>
  <si>
    <t>սկոչ թղթի</t>
  </si>
  <si>
    <t>Սկոչ թուղթ</t>
  </si>
  <si>
    <t xml:space="preserve"> էջաբաժանիչ</t>
  </si>
  <si>
    <t>Էջանիշ</t>
  </si>
  <si>
    <t>Մարկեր ընդգծող</t>
  </si>
  <si>
    <t>դակիչ միջին</t>
  </si>
  <si>
    <t>Դակիչ 25 թերթ քանոնով</t>
  </si>
  <si>
    <t>30197322</t>
  </si>
  <si>
    <t xml:space="preserve"> կարիչ, 20-50 թերթի համար</t>
  </si>
  <si>
    <t>Կարիչ 25 ավել թերթ</t>
  </si>
  <si>
    <t xml:space="preserve"> ապակարիչ</t>
  </si>
  <si>
    <t>Ապակարիչ</t>
  </si>
  <si>
    <t xml:space="preserve"> մկրատ, գրասենյակային</t>
  </si>
  <si>
    <t>Մկրատ</t>
  </si>
  <si>
    <t>30192127</t>
  </si>
  <si>
    <t xml:space="preserve"> գրչատուփեր</t>
  </si>
  <si>
    <t>Գրչամանի ցանց</t>
  </si>
  <si>
    <t xml:space="preserve"> տեղեկությունների պահպանման կրիչներ</t>
  </si>
  <si>
    <t>Կրիչ 8 գբ</t>
  </si>
  <si>
    <t>30237320</t>
  </si>
  <si>
    <t xml:space="preserve"> ճկուն սկավառակներ (դիսկետներ)</t>
  </si>
  <si>
    <t>Դիսկ</t>
  </si>
  <si>
    <t>391</t>
  </si>
  <si>
    <t xml:space="preserve"> գրասենյակի դարակաշարեր</t>
  </si>
  <si>
    <t>Դարակաշար 3 հարկանի</t>
  </si>
  <si>
    <t>գրիչ գելային</t>
  </si>
  <si>
    <t>Գրիչ գելային</t>
  </si>
  <si>
    <t>358</t>
  </si>
  <si>
    <t xml:space="preserve"> դրոշներ</t>
  </si>
  <si>
    <t>Դրոշ մեծ</t>
  </si>
  <si>
    <t>Դրոշ փոքր</t>
  </si>
  <si>
    <t>441</t>
  </si>
  <si>
    <t>Շրջանակ պլաստմասե</t>
  </si>
  <si>
    <t>Շրջանակ փայտյա</t>
  </si>
  <si>
    <t>ՀՀ Արմավիրի մարզի Մեծամոր համայնքի գյուղ Արազափ 1-ին,       14-րդ և 15-րդ փողոցների գազաֆիկացման աշխատանքներ</t>
  </si>
  <si>
    <t>ՀՀ Արմավիրի մարզի Մեծամոր համայնքի գյուղ Մարգարա 2-րդ, 8-րդ և 8/1-րդ փողոցների գազաֆիկացման աշխատանքներ</t>
  </si>
  <si>
    <t>ՀՀ Արմավիրի մարզի Մեծամոր համայնքի գյուղ Փշատավան 10-րդ և 11-րդ փողոցների գազաֆիկացման աշխատանքներ</t>
  </si>
  <si>
    <t>ՀՀ Արմավիրի մարզի Մեծամոր համայնքի գյուղ Արազափ 1-ին,       14-րդ և 15-րդ փողոցների գազաֆիկացման աշխատանքների որակի տեխնիկական հսկողության ծառայություններ</t>
  </si>
  <si>
    <t>ՀՀ Արմավիրի մարզի Մեծամոր համայնքի գյուղ Մարգարա 2-րդ, 8-րդ և 8/1-րդ փողոցների գազաֆիկացման աշխատանքների որակի տեխնիկական հսկողության ծառայություններ</t>
  </si>
  <si>
    <t>ՀՀ Արմավիրի մարզի Մեծամոր համայնքի գյուղ Փշատավան 10-րդ և 11-րդ փողոցների գազաֆիկացման աշխատանքների որակի տեխնիկական հսկողության ծառայություններ</t>
  </si>
  <si>
    <t>ՀՀ Արմավիրի մարզի Մեծամոր համայնքի գյուղ Երասխահուն 3-րդ, 21-րդ, 22-րդ և 23-րդ փողոցների գազաֆիկացման աշխատանքներ</t>
  </si>
  <si>
    <t>ՀՀ Արմավիրի մարզի Մեծամոր համայնքի գյուղ Երասխահուն 3-րդ, 21-րդ, 22-րդ և 23-րդ փողոցների գազաֆիկացման աշխատանքների որակի տեխնիկական հսկողության ծառայություններ</t>
  </si>
  <si>
    <t>ՀՀ Արմավիրի մարզի Մեծամոր համայնքի Երասխահուն գյուղի 8-րդ փողոցի գազաֆիկացման աշխատանքների որակի տեխնիկական հսկողության ծառայություններ</t>
  </si>
  <si>
    <t>ՀՀ Արմավիրի մարզի Մեծամոր համայնքի Նոր Կեսարիա բնակավայրի գազաֆիկացման աշխատանքների որակի տեխնիկական հսկողության ծառայություններ</t>
  </si>
  <si>
    <t>ՀՀ Արմավիրի մարզի Մեծամոր համայնքի Երասխահուն գյուղի 8-րդ փողոցի գազաֆիկացման աշխատանքներ</t>
  </si>
  <si>
    <t>ՀՀ Արմավիրի մարզի Մեծամոր համայնքի Նոր Կեսարիա բնակավայրի գազաֆիկացման աշխատանքներ</t>
  </si>
  <si>
    <t>ՀՀ Արմավիրի մարզի Մեծամոր համայնքի գյուղ Արազափ 1-ին,       14-րդ և 15-րդ փողոցների գազաֆիկացման աշխատանքների հեղինակային հսկողության ծառայություններ</t>
  </si>
  <si>
    <t>ՀՀ Արմավիրի մարզի Մեծամոր համայնքի գյուղ Մարգարա 2-րդ, 8-րդ և 8/1-րդ փողոցների գազաֆիկացման աշխատանքների հեղինակային հսկողության ծառայություններ</t>
  </si>
  <si>
    <t>ՀՀ Արմավիրի մարզի Մեծամոր համայնքի գյուղ Փշատավան 10-րդ և 11-րդ փողոցների գազաֆիկացման աշխատանքների հեղինակային հսկողության ծառայություններ</t>
  </si>
  <si>
    <t>ՀՀ Արմավիրի մարզի Մեծամոր համայնքի գյուղ Երասխահուն 3-րդ, 21-րդ, 22-րդ և 23-րդ փողոցների գազաֆիկացման աշխատանքների հեղինակային հսկողության ծառայություններ</t>
  </si>
  <si>
    <t>ՀՀ Արմավիրի մարզի Մեծամոր համայնքի Երասխահուն գյուղի 8-րդ փողոցի գազաֆիկացման աշխատանքների հեղինակային հսկողության ծառայություններ</t>
  </si>
  <si>
    <t>ՀՀ Արմավիրի մարզի Մեծամոր համայնքի Նոր Կեսարիա բնակավայրի գազաֆիկացման աշխատանքների հեղինակային հսկողության ծառայություններ</t>
  </si>
  <si>
    <t xml:space="preserve"> սրբիչներ, բամբակյա</t>
  </si>
  <si>
    <t>Սպիտակղենի հավաքածու (բարձի երես, վերմակակալ և սավան)</t>
  </si>
  <si>
    <t>39514100</t>
  </si>
  <si>
    <t xml:space="preserve">Մանկական սրբիչ </t>
  </si>
  <si>
    <t xml:space="preserve">Բարձ </t>
  </si>
  <si>
    <t xml:space="preserve">Տաք  վերմակ (ծածկոց) </t>
  </si>
  <si>
    <t xml:space="preserve"> կրթական խաղեր</t>
  </si>
  <si>
    <t>Պաստառների հավաքածու «Գույներ</t>
  </si>
  <si>
    <t>Պաստառների հավաքածու «Երկրաչափական պատկերներ</t>
  </si>
  <si>
    <t>Պաստառների հավաքածու «Մասնագիտություններ</t>
  </si>
  <si>
    <t>375</t>
  </si>
  <si>
    <t>30199792</t>
  </si>
  <si>
    <t xml:space="preserve"> օրացույցեր</t>
  </si>
  <si>
    <t>Բնության օրացույց պաստառներ</t>
  </si>
  <si>
    <t>Պաստառների հավաքածու «Տարվա եղանակները</t>
  </si>
  <si>
    <t>Պաստառներ «Բանջարեղեն, մրգեր</t>
  </si>
  <si>
    <t>Պաստառ A2 տառեր, թվեր</t>
  </si>
  <si>
    <t>Թվի կազմությունը պաստառների հավաքածու</t>
  </si>
  <si>
    <t xml:space="preserve">«Ընտանի կենդանիներ պաստառների հավաքածու </t>
  </si>
  <si>
    <t>Ափսե</t>
  </si>
  <si>
    <t xml:space="preserve"> ափսեներ</t>
  </si>
  <si>
    <t>Ափսե նախատեսված ապուրի համար</t>
  </si>
  <si>
    <t>Բաժակ թեյի</t>
  </si>
  <si>
    <t xml:space="preserve"> գդալներ</t>
  </si>
  <si>
    <t>Գդալ ճաշի</t>
  </si>
  <si>
    <t>Գդալ թեյի</t>
  </si>
  <si>
    <t xml:space="preserve"> քշվող խաղալիքներ</t>
  </si>
  <si>
    <t>Ավտոմեքենաներ</t>
  </si>
  <si>
    <t xml:space="preserve"> դասական խաղեր</t>
  </si>
  <si>
    <t xml:space="preserve">Լեգո տնակ պայուսակ </t>
  </si>
  <si>
    <t xml:space="preserve"> խաղալիք դույլեր</t>
  </si>
  <si>
    <t>Լեգո դույլ</t>
  </si>
  <si>
    <t>Իներցիոն ավտոկռան</t>
  </si>
  <si>
    <t xml:space="preserve"> խաղերի պարագաներ</t>
  </si>
  <si>
    <t>Մանեժի շարիկ</t>
  </si>
  <si>
    <t>Իներցիոն մեքենա Range Rover</t>
  </si>
  <si>
    <t>Իներցիոն մեքենա Bugatti</t>
  </si>
  <si>
    <t>Իներցիոն մեքենա տաքսի</t>
  </si>
  <si>
    <t>Իներցիոն մոտոցիկլետ</t>
  </si>
  <si>
    <t>Իներցիոն մեքենա բետոնե խառնիչ</t>
  </si>
  <si>
    <t xml:space="preserve"> խաղալիք երաժշտական գործիքներ</t>
  </si>
  <si>
    <t>Դաշնամուր տուփով</t>
  </si>
  <si>
    <t>Փայտյա կոնստրուկտոր երկրաչափական մարմինների հավաքածու</t>
  </si>
  <si>
    <t>Փայտե եռանկյունաչափական գունավոր պատկերներ</t>
  </si>
  <si>
    <t>Փայտե հաշվիչ մեծ</t>
  </si>
  <si>
    <t>Փայտե հաշվիչ փոքր</t>
  </si>
  <si>
    <t>Շին․ գործիքների հավաքածու գունավոր</t>
  </si>
  <si>
    <t>Շին․գործիքների հավաքածու</t>
  </si>
  <si>
    <t>Գործիքների հավաքածու</t>
  </si>
  <si>
    <t xml:space="preserve"> խաղատիկնիկներ</t>
  </si>
  <si>
    <t>Տիկնիկ փափուկ մարմնով</t>
  </si>
  <si>
    <t xml:space="preserve">Տիկնիկ տղա դրոշով </t>
  </si>
  <si>
    <t xml:space="preserve"> խաղալիք գնացքներ</t>
  </si>
  <si>
    <t xml:space="preserve">Փայտե գնացք տուփով </t>
  </si>
  <si>
    <t>Փայտե կտրվող մթերքներ տախտակով</t>
  </si>
  <si>
    <t>Ռետինե թեթև գնդակ ծիածան</t>
  </si>
  <si>
    <t xml:space="preserve"> խաղալիք փուչիկներ և գնդակներ</t>
  </si>
  <si>
    <t>Փայտե պատկերներ լիստի վրա</t>
  </si>
  <si>
    <t>Պատկերներով փայտից խաղ/զատիկ/</t>
  </si>
  <si>
    <t xml:space="preserve"> համատեղ խաղեր</t>
  </si>
  <si>
    <t>Կտրվող մրգեր փայտից</t>
  </si>
  <si>
    <t>Տիկնիկ barbie սպիտակ հագուստով</t>
  </si>
  <si>
    <t>Արդուկ</t>
  </si>
  <si>
    <t xml:space="preserve">Թեյնիկ </t>
  </si>
  <si>
    <t>Կարի մեքենա լվացքի մենայով</t>
  </si>
  <si>
    <t>Բոուլինգ</t>
  </si>
  <si>
    <t xml:space="preserve"> խաղերի հավաքածուներ</t>
  </si>
  <si>
    <t>Տիկնիկ մուլտֆիլմի հերոսուհիներով</t>
  </si>
  <si>
    <t>Ռուբիկ-կուբիկ</t>
  </si>
  <si>
    <t xml:space="preserve"> փազլներ</t>
  </si>
  <si>
    <t>Ձկնորս խաղ 4 ձկներով</t>
  </si>
  <si>
    <t>Բժշկական հավաքածու գունավոր</t>
  </si>
  <si>
    <t>Բժշկական հավաքածու</t>
  </si>
  <si>
    <t>Մեքենաների հավաքածու ինքնաթիռով</t>
  </si>
  <si>
    <t>Խոհանոցային հավաքածու</t>
  </si>
  <si>
    <t xml:space="preserve">Սպասքի հավաքածու </t>
  </si>
  <si>
    <t>Փոխադրամիջոցների հավաքածու</t>
  </si>
  <si>
    <t>Տիկնիկ նեղ տոփով</t>
  </si>
  <si>
    <t>Տիկնիկ ջրահարս կապույտ տուփով</t>
  </si>
  <si>
    <t>Տիկնիկներ barbie</t>
  </si>
  <si>
    <t>Երաժշտական խաղալիք դհոլ</t>
  </si>
  <si>
    <t xml:space="preserve">Կիթառ էլ․  </t>
  </si>
  <si>
    <t>ՀՀ Արմավիրի մարզի Մեծամոր համայնքի Նոր Կեսարիա բնակավայրի մանկապարտեզի կառուցման համար իրականցնել ինժիներաերկրաբանական ուսումնասիրություն</t>
  </si>
  <si>
    <t xml:space="preserve"> երկրաբանական հետազոտական ծառայություններ</t>
  </si>
  <si>
    <t>ՀՀ Արմավիրի մարզի Մեծամոր համայնքի  Ալաշկերտ բնակավայրի խմելու ջրամատակարարման ցանցի կառուցման հրատապ աշխատանքների որակի տեխնիկական հսկողության ծառայություններ</t>
  </si>
  <si>
    <t xml:space="preserve"> լանդշաֆտային աշխատանքներ այգիների համար</t>
  </si>
  <si>
    <t>Մեծամոր քաղաքի և Մ-5 մայրուղու հարակից տարածքում 1-ին թաղամաս 42 հասցեում գտնվող այգու բարեկարգման, ճեմուղիների կառուցման և կահավորման աշխատանքների որակի տեխնիկական հսկողության ծառայություններ</t>
  </si>
  <si>
    <t>Մեծամոր քաղաքի և Մ-5 մայրուղու հարակից տարածքում 1-ին թաղամաս 42 հասցեում գտնվող այգու բարեկարգման, ճեմուղիների կառուցման և կահավորման աշխատանքներ</t>
  </si>
  <si>
    <t>մեքենայի վարձակալություն</t>
  </si>
  <si>
    <t>ՀՀ Արմավիրի մարզի Մեծամոր համայնքի գյուղ Տանձուտ 14-րդ, 14/2-րդ ներբանցքի և 7-րդ փողոցների գազաֆիկացման աշխատանքներ</t>
  </si>
  <si>
    <t>ՀՀ Արմավիրի մարզի Մեծամոր համայնքի գյուղ Տանձուտ 14-րդ, 14/2-րդ ներբանցքի և 7-րդ փողոցների գազաֆիկացման աշխատանքների որակի տեխնիկական հսկողության ծառայություններ</t>
  </si>
  <si>
    <t xml:space="preserve"> բարձերեսներ</t>
  </si>
  <si>
    <t xml:space="preserve">Բարձի երես` արտաքին </t>
  </si>
  <si>
    <t xml:space="preserve"> ներքնակի հիմնամասեր</t>
  </si>
  <si>
    <t xml:space="preserve">Ներքնակի երես </t>
  </si>
  <si>
    <t>39141190</t>
  </si>
  <si>
    <t xml:space="preserve">Վերմակակալ </t>
  </si>
  <si>
    <t xml:space="preserve"> վերմակասավան (վերմակների վրա քաշվող կտոր)</t>
  </si>
  <si>
    <t>39511140</t>
  </si>
  <si>
    <t>Սավան</t>
  </si>
  <si>
    <t xml:space="preserve"> սավաններ</t>
  </si>
  <si>
    <t>39511190</t>
  </si>
  <si>
    <t xml:space="preserve">Խավակտորե ծածկոց </t>
  </si>
  <si>
    <t xml:space="preserve"> անկողնային ծածկոց</t>
  </si>
  <si>
    <t>192</t>
  </si>
  <si>
    <t>19212600</t>
  </si>
  <si>
    <t>Անձնակազմի համար խալաթներ</t>
  </si>
  <si>
    <t xml:space="preserve"> խալաթ</t>
  </si>
  <si>
    <t>18311190</t>
  </si>
  <si>
    <t>Անձնակազմի համար գոգնոցներ</t>
  </si>
  <si>
    <t>34521141</t>
  </si>
  <si>
    <t>բայդարկայի գոգնոց</t>
  </si>
  <si>
    <t>345</t>
  </si>
  <si>
    <t>Անձնակազմի համար գլխաշորեր</t>
  </si>
  <si>
    <t xml:space="preserve"> գլխանոցներ</t>
  </si>
  <si>
    <t>39515410</t>
  </si>
  <si>
    <t xml:space="preserve"> ներքին շերտավարագույրներ</t>
  </si>
  <si>
    <t>Պատուհանի շերտավարագույր /մանկապարտեզնի բոլոր պատուհանների համար/</t>
  </si>
  <si>
    <t>մ2</t>
  </si>
  <si>
    <t>Թղթե սրբիչի ամրակ</t>
  </si>
  <si>
    <t>Տիկնիկներ</t>
  </si>
  <si>
    <t>Խաղադեկորներ</t>
  </si>
  <si>
    <t>Լեգոներ</t>
  </si>
  <si>
    <t>Խորանարդիկներ</t>
  </si>
  <si>
    <t>Կենդանիներ</t>
  </si>
  <si>
    <t>Էլեկտրական սալօջախ եռաֆազ</t>
  </si>
  <si>
    <t xml:space="preserve"> ամրակներ</t>
  </si>
  <si>
    <t>37511300</t>
  </si>
  <si>
    <t xml:space="preserve">Բամբուկից վերմակ (ծածկոց) </t>
  </si>
  <si>
    <t>39221260</t>
  </si>
  <si>
    <t>5w20 100% սինթեթիկ</t>
  </si>
  <si>
    <t>5w40  100% սինթեթիկ</t>
  </si>
  <si>
    <t>Փոխանցման տուփի յուղ GL4 140</t>
  </si>
  <si>
    <t>Փոխանցման տուփի յուղ NS3</t>
  </si>
  <si>
    <t>Մարտկոց 65 ամպեր</t>
  </si>
  <si>
    <t>09211100</t>
  </si>
  <si>
    <t xml:space="preserve"> շարժիչի յուղեր</t>
  </si>
  <si>
    <t>09211400</t>
  </si>
  <si>
    <t xml:space="preserve"> փոխանցման տուփի յուղեր</t>
  </si>
  <si>
    <t>սնուցման մարտկոց</t>
  </si>
  <si>
    <t>092</t>
  </si>
  <si>
    <t>Հայրենականչ թերթի բաժանորդագրություն</t>
  </si>
  <si>
    <t>924</t>
  </si>
  <si>
    <t>712</t>
  </si>
  <si>
    <t>Մեծամոր քաղաքի Վ․ Տերյան փողոցի նոր կոյուղագծի կառուցումման նախագծանախահաշվային փաստաթղթերի մշակման և կազմման ծառայություններ</t>
  </si>
  <si>
    <t>03121210</t>
  </si>
  <si>
    <t xml:space="preserve"> ծաղկային կոմպոզիցիաներ</t>
  </si>
  <si>
    <t>031</t>
  </si>
  <si>
    <t>Ծաղկեպսակ</t>
  </si>
  <si>
    <t>03121200</t>
  </si>
  <si>
    <t xml:space="preserve"> ծաղիկներ</t>
  </si>
  <si>
    <t>Վարդ</t>
  </si>
  <si>
    <t>Մեխակ</t>
  </si>
  <si>
    <t xml:space="preserve"> լվացքի մեքենաներ</t>
  </si>
  <si>
    <t>39713510</t>
  </si>
  <si>
    <t xml:space="preserve"> արդուկ, ջերմակարգավորիչ, գոլորշիով </t>
  </si>
  <si>
    <t>427</t>
  </si>
  <si>
    <t>սեղան` արդուկի, մետաղյա կարկասով</t>
  </si>
  <si>
    <t>Լվացքի մեքենա</t>
  </si>
  <si>
    <t>Արդուկման սեղան</t>
  </si>
  <si>
    <t>ՀՀ Արմավիրի մարզի Մեծամոր համայնքի գյուղ Ակնալիճ Մ․ Մաշտոցի փողոցի գազաֆիկացման աշխատանքների որակի տեխնիկական հսկողության ծառայություններ</t>
  </si>
  <si>
    <t>ՀՀ Արմավիրի մարզի Մեծամոր համայնքի Արգավանդ բնակավայրի գազաֆիկացման աշխատանքների որակի տեխնիկական հսկողության ծառայություններ</t>
  </si>
  <si>
    <t>ՀՀ Արմավիրի մարզի Մեծամոր համայնքի գյուղ Ակնալիճ Մ․ Մաշտոցի փողոցի գազաֆիկացման աշխատանքներ</t>
  </si>
  <si>
    <t>ՀՀ Արմավիրի մարզի Մեծամոր համայնքի Արգավանդ բնակավայրի գազաֆիկացման աշխատանքներ</t>
  </si>
  <si>
    <t>Բամբակաշատ  մանկապարտեզի ջեռուցման համակարգի իրականացում և մասնակի վերանորոգում</t>
  </si>
  <si>
    <t>Մեծամոր համայնքի նախկին պոլիկլինիկայի շենքի հարակից տարածքի բարեկարգման աշխատանքներ</t>
  </si>
  <si>
    <t xml:space="preserve"> տեխնիկական հսկողության ծառայություններ</t>
  </si>
  <si>
    <t>Մեծամոր համայնքի Մեծամոր քաղաքի համայնքապետարանի շենքի հարակից տարածքի բարեկարգման աշխատանքների որակի տեխնիկական հսկողության ծառայություններ</t>
  </si>
  <si>
    <t>«Բամբակաշատ գյուղի մանկապարտեզ» ՀՈԱԿ-ի ջեռուցման համակարգի իրականացման և մասնակի վերանորոգման աշխատանքների որակի տեխնիկական հսկողության ծառայություններ</t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</si>
  <si>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2 կանգառների կառուցման աշխատանքների որակի տեխնիկական հսկողության ծառայություններ</t>
  </si>
  <si>
    <t>ՀՀ Արմավիրի մարզի Մեծամոր համայնքի Նոր Կեսարիա բնակավայրի մշակույթի տան շենքի գազաֆիկացման համակարգի կառուցման աշխատանքներ</t>
  </si>
  <si>
    <t>45211211</t>
  </si>
  <si>
    <t xml:space="preserve"> ավտոբուսային կանգառների կանգառների աշխատանքներ</t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</si>
  <si>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2 կանգառների կառուցում</t>
  </si>
  <si>
    <t xml:space="preserve"> ձայնային ազդանշանների սարքեր</t>
  </si>
  <si>
    <t>351</t>
  </si>
  <si>
    <t xml:space="preserve">C- 40 Սիրենա 380 Вт </t>
  </si>
  <si>
    <t>C- 40E Սիրենա 220 Вт</t>
  </si>
  <si>
    <t>Օդորակիչ</t>
  </si>
  <si>
    <t>Դուռ</t>
  </si>
  <si>
    <t>Եվրո պատուհան</t>
  </si>
  <si>
    <t>քմ</t>
  </si>
  <si>
    <t xml:space="preserve"> օդորակիչ</t>
  </si>
  <si>
    <t>442</t>
  </si>
  <si>
    <t>ՀՀ Արմավիրի մարզի Մեծամոր համայնքի Նոր Կեսարիա բնակավայրի մշակույթի տան շենքի գազաֆիկացման համակարգի կառուցման աշխատանքների որակի տեխնիկական հսկողության ծառայություններ</t>
  </si>
  <si>
    <t>35121110</t>
  </si>
  <si>
    <t>Նորապատի այգու բարեկարգման աշխատանքների հեղինակային հսկողության ծառայություններ</t>
  </si>
  <si>
    <t>ՀՀ Արմավիրի մարզի Մեծամոր համայնքի գյուղ Տանձուտ 14-րդ, 14/2-րդ ներբանցքի և 7-րդ փողոցների գազաֆիկացման աշխատանքների հեղինակային հսկողության ծառայություններ</t>
  </si>
  <si>
    <t>ՀՀ Արմավիրի մարզի Մեծամոր համայնքի գյուղ Ակնալիճ Մ․ Մաշտոցի փողոցի գազաֆիկացման աշխատանքների հեղինակային հսկողության ծառայություններ</t>
  </si>
  <si>
    <t>ՀՀ Արմավիրի մարզի Մեծամոր համայնքի Արգավանդ բնակավայրի գազաֆիկացման աշխատանքների հեղինակային հսկողության ծառայություններ</t>
  </si>
  <si>
    <t>ՀՀ Արմավիրի մարզի Մեծամոր համայնքի Նոր Կեսարիա բնակավայրի մշակույթի տան շենքի գազաֆիկացման համակարգի կառուցման աշխատանքների հեղինակային հսկողության ծառայություններ</t>
  </si>
  <si>
    <t>Բամբակաշատ  մանկապարտեզի ջեռուցման համակարգի իրականացման և մասնակի վերանորոգման աշխատանքների հեղինակային հսկողության ծառայություններ</t>
  </si>
  <si>
    <t>Մեծամոր համայնքի նախկին պոլիկլինիկայի շենքի հարակից տարածքի բարեկարգման աշխատանքների հեղինակային հսկողության ծառայություններ</t>
  </si>
  <si>
    <t xml:space="preserve">բութան գազ </t>
  </si>
  <si>
    <t>հեղուկ բութան գազ</t>
  </si>
  <si>
    <t>09411600</t>
  </si>
  <si>
    <t>45111470</t>
  </si>
  <si>
    <t>Ջրագծի միացում Վեոլիա ջուր</t>
  </si>
  <si>
    <t xml:space="preserve"> կեղտաջրերի հեռացման ծառայություններ</t>
  </si>
  <si>
    <t>904</t>
  </si>
  <si>
    <t>Կոյուղագծի միացում Վեոլիա ջուր</t>
  </si>
  <si>
    <t xml:space="preserve">ՄԱ </t>
  </si>
  <si>
    <t>43811200</t>
  </si>
  <si>
    <t>438</t>
  </si>
  <si>
    <t xml:space="preserve"> կտրտող սարքեր</t>
  </si>
  <si>
    <t>Թուղթ մանրացնող սարք</t>
  </si>
  <si>
    <t>Ղեկավարի սեղան  կողադիրով</t>
  </si>
  <si>
    <t>սեղան` ղեկավարի</t>
  </si>
  <si>
    <t>03411120</t>
  </si>
  <si>
    <t xml:space="preserve"> փայտանյութից պատրաստված արտադրանք</t>
  </si>
  <si>
    <t>034</t>
  </si>
  <si>
    <t>Գրապահարան</t>
  </si>
  <si>
    <t>Մեծամոր համայնքի Մեծամոր քաղաքի թիվ 2 մանկապարտեզի շենքի վերանորոգման ր հարակից տարածքի բարեկարգման աշխատանքների նախագծանախահաշվային փաստաթղթերի մշակման և կազմման ծառայություններ</t>
  </si>
  <si>
    <t>09411710</t>
  </si>
  <si>
    <t>սեղմված բնական գազ</t>
  </si>
  <si>
    <t>Գազ</t>
  </si>
  <si>
    <t>85321200</t>
  </si>
  <si>
    <t>853</t>
  </si>
  <si>
    <t>համայնքային գործողությունների ծրագիր</t>
  </si>
  <si>
    <t>Փաստաթղթերի պատրաստման և ներկայացման ծառայություն</t>
  </si>
  <si>
    <t>39121100</t>
  </si>
  <si>
    <t xml:space="preserve"> գրասեղաններ</t>
  </si>
  <si>
    <t>Ընդունարանի սեղան</t>
  </si>
  <si>
    <t xml:space="preserve"> գրապահարաններ</t>
  </si>
  <si>
    <t>ՀՀ Արմավիրի մարզի Մեծամոր համայնքի գյուղ Արմավիր 30-րդ, 31-րդ և 36-րդ փողոցների գազաֆիկացման աշխատանքներ</t>
  </si>
  <si>
    <t>ՀՀ Արմավիրի մարզի Մեծամոր համայնքի գյուղ 
Գետաշեն 1-ին փողոց 1-ին նրբանցք, 2-րդ 
փողոցի 3-րդ և 4-րդ ներբանցքները, 
3-րդ փողոց, 5-րդ փողոց, 5-րդ փողոց 1-ին 
նրբանցք, 6-րդ փողոց 5-րդ նրբանցք, 7-րդ 
փողոց 3-րդ նրբանցք և 9-րդ փողոց 3-րդ նրբանցքի 
գազաֆիկացման աշխատանքներ</t>
  </si>
  <si>
    <t>ՀՀ Արմավիրի մարզի Մեծամոր համայնքի գյուղ Եղեգնուտ 6-րդ փողոց և 3-րդ փողոցի 2-րդ փակուղու գազաֆիկացման աշխատանքներ</t>
  </si>
  <si>
    <t>ՀՀ Արմավիրի մարզի Մեծամոր համայնքի գյուղ Հայկավան 6-րդ փողոցի գազաֆիկացման աշխատանքներ</t>
  </si>
  <si>
    <t>ՀՀ Արմավիրի մարզի Մեծամոր համայնքի գյուղ Նորապատ 9-րդ, 11-րդ, 23-րդ, 25-րդ, 40-րդ, 42-րդ և 44-րդ փողոցների գազաֆիկացման աշխատանքներ</t>
  </si>
  <si>
    <t>ՀՀ Արմավիրի մարզի Մեծամոր համայնքի գյուղ Ջրաշեն 3-րդ, 4-րդ, 10-րդ և 14-րդ փողոցների գազաֆիկացման աշխատանքներ</t>
  </si>
  <si>
    <t>ՀՀ Արմավիրի մարզի Մեծամոր համայնքի գյուղ Վարդանաշեն 1-ին, 2-րդ, 3-րդ, 6-րդ և  7-րդ փողոցների գազաֆիկացման աշխատանքներ</t>
  </si>
  <si>
    <t>ՀՀ Արմավիրի մարզի Մեծամոր համայնքի Բերքաշատ բնակավայրի գազաֆիկացման աշխատանքներ</t>
  </si>
  <si>
    <t>ՀՀ Արմավիրի մարզի Մեծամոր համայնքի Բերքաշատ բնակավայրի գազաֆիկացման աշխատանքների որակի տեխնիկական հսկողության ծառայություններ</t>
  </si>
  <si>
    <t>ՀՀ Արմավիրի մարզի Մեծամոր համայնքի գյուղ Վարդանաշեն 1-ին, 2-րդ, 3-րդ, 6-րդ և  7-րդ փողոցների գազաֆիկացման աշխատանքների որակի տեխնիկական հսկողության ծառայություններ</t>
  </si>
  <si>
    <t>ՀՀ Արմավիրի մարզի Մեծամոր համայնքի գյուղ Ջրաշեն 3-րդ, 4-րդ, 10-րդ և 14-րդ փողոցների գազաֆիկացման աշխատանքների որակի տեխնիկական հսկողության ծառայություններ</t>
  </si>
  <si>
    <t>ՀՀ Արմավիրի մարզի Մեծամոր համայնքի գյուղ Նորապատ 9-րդ, 11-րդ, 23-րդ, 25-րդ, 40-րդ, 42-րդ և 44-րդ փողոցների գազաֆիկացման աշխատանքների որակի տեխնիկական հսկողության ծառայություններ</t>
  </si>
  <si>
    <t>ՀՀ Արմավիրի մարզի Մեծամոր համայնքի գյուղ Հայկավան 6-րդ փողոցի գազաֆիկացման աշխատանքների որակի տեխնիկական հսկողության ծառայություններ</t>
  </si>
  <si>
    <t>ՀՀ Արմավիրի մարզի Մեծամոր համայնքի գյուղ Եղեգնուտ 6-րդ փողոց և 3-րդ փողոցի 2-րդ փակուղու գազաֆիկացման աշխատանքների որակի տեխնիկական հսկողության ծառայություններ</t>
  </si>
  <si>
    <t>ՀՀ Արմավիրի մարզի Մեծամոր համայնքի գյուղ 
Գետաշեն 1-ին փողոց 1-ին նրբանցք, 2-րդ փողոցի 
3-րդ և 4-րդ ներբանցքները, 3-րդ փողոց, 5-րդ փողոց, 
5-րդ փողոց 1-ին նրբանցք, 6-րդ փողոց 5-րդ նրբանցք, 
7-րդ փողոց 3-րդ նրբանցք և 9-րդ փողոց 3-րդ 
նրբանցքի գազաֆիկացման աշխատանքների որակի տեխնիկական հսկողության ծառայություններ</t>
  </si>
  <si>
    <t>ՀՀ Արմավիրի մարզի Մեծամոր համայնքի գյուղ Արմավիր 30-րդ, 31-րդ և 36-րդ փողոցների գազաֆիկացման աշխատանքների որակի տեխնիկական հսկողության ծառայություններ</t>
  </si>
  <si>
    <t>39263200</t>
  </si>
  <si>
    <t>39121520</t>
  </si>
  <si>
    <t xml:space="preserve"> տպագրական սարքեր</t>
  </si>
  <si>
    <t>429</t>
  </si>
  <si>
    <t>Բազմաֆունկցիոնալ սարք MFP HP LJ Pro MDP 4103 dw (2Z627A)</t>
  </si>
  <si>
    <t>Լազերային տպիչ Pantum p2500NW (black)</t>
  </si>
  <si>
    <t>Ամփոփաթերթ</t>
  </si>
  <si>
    <t>ամփոփաթերթ</t>
  </si>
  <si>
    <t>Սեղանի համակարգիչ</t>
  </si>
  <si>
    <t>09132200</t>
  </si>
  <si>
    <t xml:space="preserve"> բենզին, ռեգուլյար</t>
  </si>
  <si>
    <t>091</t>
  </si>
  <si>
    <t>30211300</t>
  </si>
  <si>
    <t>համակարգչային սարքավորումներ</t>
  </si>
  <si>
    <t>Հատակի փայտ</t>
  </si>
  <si>
    <t xml:space="preserve"> ընդհանուր նշանակության սարքերի տեղադրման ծառայություններ</t>
  </si>
  <si>
    <t xml:space="preserve"> գրասենյակային սարքերի տեղադրման ծառայություններ</t>
  </si>
  <si>
    <t>Օդորակիչների տեղադրման աշխատանքներ</t>
  </si>
  <si>
    <t>45331113</t>
  </si>
  <si>
    <t>օդորակման համակարգերի տեղադրման աշխատանքներ</t>
  </si>
  <si>
    <t>453</t>
  </si>
  <si>
    <t>Սուրճ</t>
  </si>
  <si>
    <t>15861100</t>
  </si>
  <si>
    <t>սուրճ, աղացած</t>
  </si>
  <si>
    <t>ձողեր</t>
  </si>
  <si>
    <t>Լեդ լամպ</t>
  </si>
  <si>
    <t>լամպեր</t>
  </si>
  <si>
    <t>էլեկտրական սարքավորումների վահանակներ</t>
  </si>
  <si>
    <t>Լեդ լույս</t>
  </si>
  <si>
    <t>Նվերներ փայտից</t>
  </si>
  <si>
    <t>ՀՀ Արմավիրի մարզի Մեծամոր համայնքի գյուղ 
Գետաշեն 1-ին փողոց 1-ին նրբանցք, 2-րդ փողոցի 
3-րդ և 4-րդ ներբանցքները, 3-րդ փողոց, 5-րդ փողոց, 
5-րդ փողոց 1-ին նրբանցք, 6-րդ փողոց 5-րդ նրբանցք, 
7-րդ փողոց 3-րդ նրբանցք և 9-րդ փողոց 3-րդ 
նրբանցքի գազաֆիկացման աշխատանքների հեղինակային հսկողության ծառայություններ</t>
  </si>
  <si>
    <t>ՀՀ Արմավիրի մարզի Մեծամոր համայնքի գյուղ Հայկավան 6-րդ փողոցի գազաֆիկացման աշխատանքների հեղինակային հսկողության ծառայություններ</t>
  </si>
  <si>
    <t>ՀՀ Արմավիրի մարզի Մեծամոր համայնքի գյուղ Ջրաշեն 3-րդ, 4-րդ, 10-րդ և 14-րդ փողոցների գազաֆիկացման աշխատանքների հեղինակային հսկողության ծառայություններ</t>
  </si>
  <si>
    <t xml:space="preserve">Բարձի երես`արտաքին </t>
  </si>
  <si>
    <t>Պատուհանի շերտավարագույր</t>
  </si>
  <si>
    <t>Զուգարանի թղթի ամրակ</t>
  </si>
  <si>
    <t>Մաթեմատիկական թվերի հավաքածու</t>
  </si>
  <si>
    <t>Դոմինո</t>
  </si>
  <si>
    <t>Փազլ</t>
  </si>
  <si>
    <t>Խաղալիք կենդանիների հավաքածու</t>
  </si>
  <si>
    <t>բարձերեսներ</t>
  </si>
  <si>
    <t>անկողնային սպիտակեղեն</t>
  </si>
  <si>
    <t>սավաններ</t>
  </si>
  <si>
    <t>ափսեներ</t>
  </si>
  <si>
    <t>սրբիչներ, բամբակյա</t>
  </si>
  <si>
    <t>վերմակներ</t>
  </si>
  <si>
    <t>անկողնային ծածկոց</t>
  </si>
  <si>
    <t>խալաթ</t>
  </si>
  <si>
    <t>գլխանոցներ</t>
  </si>
  <si>
    <t>ներքին շերտավարագույրներ</t>
  </si>
  <si>
    <t>փազլներ</t>
  </si>
  <si>
    <t>թեյի կամ սուրճի բաժակներ</t>
  </si>
  <si>
    <t>գդալներ</t>
  </si>
  <si>
    <t>ամրակներ</t>
  </si>
  <si>
    <t>խաղատիկնիկներ</t>
  </si>
  <si>
    <t>կրթական խաղեր</t>
  </si>
  <si>
    <t>քշվող խաղալիքներ</t>
  </si>
  <si>
    <t>դասական խաղեր</t>
  </si>
  <si>
    <t>լվացքի մեքենաներ</t>
  </si>
  <si>
    <t xml:space="preserve">արդուկ, ջերմակարգավորիչ, գոլորշիով </t>
  </si>
  <si>
    <t>Դիզել</t>
  </si>
  <si>
    <t>բազմաֆունկցիոնալ սարք` լազերային</t>
  </si>
  <si>
    <t>09134200</t>
  </si>
  <si>
    <t>Խմելու ջրի հետազոտման ծառայություն</t>
  </si>
  <si>
    <t xml:space="preserve">լաբորատոր հետազոտություններ </t>
  </si>
  <si>
    <t>731</t>
  </si>
  <si>
    <t>դրոշներ</t>
  </si>
  <si>
    <t>դիզելային վառելիք, ամառային</t>
  </si>
  <si>
    <t>Դրոշ</t>
  </si>
  <si>
    <r>
      <t xml:space="preserve">Ջրցան մեքենայի  </t>
    </r>
    <r>
      <rPr>
        <sz val="10"/>
        <color rgb="FF000000"/>
        <rFont val="GHEA Grapalat"/>
        <family val="3"/>
      </rPr>
      <t>համար ապահովագրա-կան ծառայություններ /KAMAZ KO-806, KAMAZ-43253/</t>
    </r>
  </si>
  <si>
    <r>
      <t xml:space="preserve">Աղբատար մեքենայի /SANITATION CAR/  </t>
    </r>
    <r>
      <rPr>
        <sz val="10"/>
        <color rgb="FF000000"/>
        <rFont val="GHEA Grapalat"/>
        <family val="3"/>
      </rPr>
      <t>համար ապահովագրա-կան ծառայություններ /MAZ KO-456-10, MAZ-438121-540-0/</t>
    </r>
  </si>
  <si>
    <r>
      <t xml:space="preserve">Ցիստեռն ասինիզացիոն, կոյուղի մաքրող </t>
    </r>
    <r>
      <rPr>
        <sz val="10"/>
        <color theme="1"/>
        <rFont val="GHEA Grapalat"/>
        <family val="3"/>
      </rPr>
      <t xml:space="preserve">մեքենայի </t>
    </r>
    <r>
      <rPr>
        <sz val="10"/>
        <color rgb="FF000000"/>
        <rFont val="GHEA Grapalat"/>
        <family val="3"/>
      </rPr>
      <t>համար ապահովագրա-կան ծառայություններ</t>
    </r>
    <r>
      <rPr>
        <sz val="10"/>
        <color theme="1"/>
        <rFont val="GHEA Grapalat"/>
        <family val="3"/>
      </rPr>
      <t xml:space="preserve"> </t>
    </r>
    <r>
      <rPr>
        <sz val="10"/>
        <color rgb="FF000000"/>
        <rFont val="GHEA Grapalat"/>
        <family val="3"/>
      </rPr>
      <t>/MAZ KO-529-16, MAZ-5340C2-585-013/</t>
    </r>
  </si>
  <si>
    <r>
      <t xml:space="preserve">Աղբատար մեքենայի /SANITATION CAR/  </t>
    </r>
    <r>
      <rPr>
        <sz val="10"/>
        <color rgb="FF000000"/>
        <rFont val="GHEA Grapalat"/>
        <family val="3"/>
      </rPr>
      <t>համար ապահովագրա-կան ծառայություններ /MAZ KO-456-16, MAZ-437121-542-011/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</si>
  <si>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150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</si>
  <si>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125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</si>
  <si>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100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</si>
  <si>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80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</si>
  <si>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65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</si>
  <si>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50</t>
    </r>
  </si>
  <si>
    <t>սեյսմիկ ծառայություններ</t>
  </si>
  <si>
    <t>Լազերային տպիչ</t>
  </si>
  <si>
    <t>Բազմաֆունկցիոնալ տպիչ սարք</t>
  </si>
  <si>
    <t xml:space="preserve"> սալիկ, կերամիկական, հատակի համար</t>
  </si>
  <si>
    <t>Սալիկ կերամիկական հատակի համար</t>
  </si>
  <si>
    <t>Ներկ</t>
  </si>
  <si>
    <t>Լատեքս</t>
  </si>
  <si>
    <t>Ցեմենտ</t>
  </si>
  <si>
    <t>Ծեփամածիկ գիպային</t>
  </si>
  <si>
    <t>Գիպսոնիտ</t>
  </si>
  <si>
    <t>Էլեկտրական լար 2x2․5</t>
  </si>
  <si>
    <t>Էլեկտրական լար 2x4</t>
  </si>
  <si>
    <t>Թեյի բաժակ</t>
  </si>
  <si>
    <t>Սուրճի բաժակների հավաքածու</t>
  </si>
  <si>
    <t>Շաքարաման ապ մեխ արծաթ</t>
  </si>
  <si>
    <t>Տակդիր դանակ պատառաքաղի</t>
  </si>
  <si>
    <t>Վազե ապակե փոքր</t>
  </si>
  <si>
    <t>Սինի</t>
  </si>
  <si>
    <t>Տորթնիցա ապակե մեծ</t>
  </si>
  <si>
    <t>Վազ ապակե աբստրակտ փոքր</t>
  </si>
  <si>
    <t>Թեյի գդալ</t>
  </si>
  <si>
    <t>Դանակ+Պատառաքաղ դեսերտ 6+6 Titan</t>
  </si>
  <si>
    <t>Ափսե կերամիկա</t>
  </si>
  <si>
    <t>Բաժակ չեխ Claudia  մեծ/փոքր</t>
  </si>
  <si>
    <t xml:space="preserve"> ներկ, շինարարական</t>
  </si>
  <si>
    <t>44111200</t>
  </si>
  <si>
    <t xml:space="preserve"> ցեմենտ</t>
  </si>
  <si>
    <t>ներկ` լատեքսային</t>
  </si>
  <si>
    <t>ծեփամածիկ` գիպսային</t>
  </si>
  <si>
    <t>449</t>
  </si>
  <si>
    <t>30192600</t>
  </si>
  <si>
    <t>գիպսոնիտ</t>
  </si>
  <si>
    <t>էլեկտրական լար` ԱՊՊՎ, 2x2.5 մմ2</t>
  </si>
  <si>
    <t>էլեկտրական լար` 2x4 մմ</t>
  </si>
  <si>
    <t>313</t>
  </si>
  <si>
    <t xml:space="preserve"> սննդի տարաներ</t>
  </si>
  <si>
    <t xml:space="preserve"> սպասք</t>
  </si>
  <si>
    <t>39298300</t>
  </si>
  <si>
    <t xml:space="preserve"> ծաղկամաններ</t>
  </si>
  <si>
    <t xml:space="preserve"> սկուտեղներ</t>
  </si>
  <si>
    <t xml:space="preserve"> բաժակներ</t>
  </si>
  <si>
    <t>Էլեկտրական լար 2x1․5</t>
  </si>
  <si>
    <t xml:space="preserve"> ավտոմեքենաների վերանորոգման ծառայություններ</t>
  </si>
  <si>
    <t>Մեքենանների սպասարկման ծառայություններ</t>
  </si>
  <si>
    <t xml:space="preserve"> կարճ հաղորդագրությունների (sms) ուղարկման ծառայություններ</t>
  </si>
  <si>
    <t>642</t>
  </si>
  <si>
    <t>ՍՄՍ հաղորդագրության ծառայություն</t>
  </si>
  <si>
    <t>ՀՀ Արմավիրի մարզ, Մեծամոր համայնք, Մեծամոր բնակավայրի 1-ին թաղամաս թիվ 3Բ հարթ տանիքի և 1-ին թաղամաս 4բ2 շենքի միայն վերելակի հորանի տանիքի վերանորոգման աշխատանքներ</t>
  </si>
  <si>
    <t>ՀՀ Արմավիրի մարզ, Մեծամոր համայնք, Մեծամոր բնակավայրի 1-ին թաղամաս թիվ 2Բ1 հարթ տանիքի վերանորոգման աշխատանքներ</t>
  </si>
  <si>
    <t>ՀՀ Արմավիրի մարզ, Մեծամոր համայնք, Մեծամոր բնակավայրի 1-ին թաղամաս թիվ 8Բ1 հարթ տանիքի վերանորոգման աշխատանքներ</t>
  </si>
  <si>
    <t>ՀՀ Արմավիրի մարզ, Մեծամոր համայնք, Մեծամոր բնակավայրի 2-րդ թաղամաս թիվ 2Բ հարթ տանիքի վերանորոգման աշխատանքներ</t>
  </si>
  <si>
    <t>Ճոճանակ</t>
  </si>
  <si>
    <t>Սահարան</t>
  </si>
  <si>
    <t>Մագլցման պատ</t>
  </si>
  <si>
    <t xml:space="preserve"> մագլցման սարքավորումներ մանկական խաղահրապարակի համար</t>
  </si>
  <si>
    <t xml:space="preserve"> մանկական խաղահրապարակների ճոճանակներ</t>
  </si>
  <si>
    <t xml:space="preserve"> մանկական խաղահրապարակների սահարաններ</t>
  </si>
  <si>
    <r>
      <t xml:space="preserve">ՀՀ Արմավիրի մարզի </t>
    </r>
    <r>
      <rPr>
        <sz val="9"/>
        <color rgb="FF7030A0"/>
        <rFont val="GHEA Grapalat"/>
        <family val="3"/>
      </rPr>
      <t>Մեծամոր համայնքի գյուղ Արմավիր 30-րդ, 31-րդ և 36-րդ փողոցների</t>
    </r>
    <r>
      <rPr>
        <sz val="7"/>
        <color rgb="FF7030A0"/>
        <rFont val="GHEA Grapalat"/>
        <family val="3"/>
      </rPr>
      <t xml:space="preserve"> </t>
    </r>
    <r>
      <rPr>
        <sz val="9"/>
        <color rgb="FF7030A0"/>
        <rFont val="GHEA Grapalat"/>
        <family val="3"/>
      </rPr>
      <t xml:space="preserve">գազաֆիկացման </t>
    </r>
    <r>
      <rPr>
        <sz val="9"/>
        <color rgb="FF000000"/>
        <rFont val="GHEA Grapalat"/>
        <family val="3"/>
      </rPr>
      <t>աշխատանքների հեղինակային հսկողության ծառայություններ</t>
    </r>
  </si>
  <si>
    <t>ՀՀ Արմավիրի մարզի Մեծամոր համայնքի գյուղ Եղեգնուտ 6-րդ փողոց և 3-րդ փողոցի 2-րդ փակուղու գազաֆիկացման աշխատանքների հեղինակային հսկողության ծառայություններ</t>
  </si>
  <si>
    <t>ՀՀ Արմավիրի մարզ, Մեծամոր համայնք, Մեծամոր բնակավայրի 1-ին թաղամաս թիվ 5Բ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</si>
  <si>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6Բ2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</si>
  <si>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1Բ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</si>
  <si>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3Բ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</si>
  <si>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5Բ հարթ տանիքի վերանորոգման աշխատանքներ</t>
  </si>
  <si>
    <t>ՀՀ Արմավիրի մարզ, Մեծամոր համայնք, Մեծամոր բնակավայրի 1-ին թաղամաս թիվ 6Բ2 հարթ տանիքի վերանորոգման աշխատանքներ</t>
  </si>
  <si>
    <t>ՀՀ Արմավիրի մարզ, Մեծամոր համայնք, Մեծամոր բնակավայրի 2-րդ թաղամաս թիվ 1Բ հարթ տանիքի վերանորոգման աշխատանքներ</t>
  </si>
  <si>
    <t>ՀՀ Արմավիրի մարզ, Մեծամոր համայնք, Մեծամոր բնակավայրի 2-րդ թաղամաս թիվ 3Բ հարթ տանիքի վերանորոգման աշխատանքներ</t>
  </si>
  <si>
    <t>Ճաշկերույթի կազմակերպման ծառայություններ</t>
  </si>
  <si>
    <t>555</t>
  </si>
  <si>
    <t>09331100</t>
  </si>
  <si>
    <t xml:space="preserve"> արևային վահանակներ</t>
  </si>
  <si>
    <t>Արևային պանել</t>
  </si>
  <si>
    <t>30237200</t>
  </si>
  <si>
    <t xml:space="preserve"> համակարգիչների պարագաներ</t>
  </si>
  <si>
    <t>Տպասալ</t>
  </si>
  <si>
    <t>Մետաղապլաստե պատուհաններ</t>
  </si>
  <si>
    <t>Մետաղապլաստե  դռներ</t>
  </si>
  <si>
    <t>Մետաղապլաստե դռներ</t>
  </si>
  <si>
    <t>Պատուհանագոգ պլաստմասե</t>
  </si>
  <si>
    <t xml:space="preserve"> պատուհանագոգ, պլաստմասե</t>
  </si>
  <si>
    <t>ՀՀ Արմավիրի մարզի Մեծամոր համայքնի Ալաշկերտ բնակավայրի ոռոգման ցանցի կառուցման աշխատանքների նախագիծ</t>
  </si>
  <si>
    <t>ցուցանակ</t>
  </si>
  <si>
    <t>ինքնակպչուն մատվի թաղանթ</t>
  </si>
  <si>
    <t>դրսի ցուցանակ</t>
  </si>
  <si>
    <t>սանհանգույցի ցուցանակ</t>
  </si>
  <si>
    <t>44423630</t>
  </si>
  <si>
    <t xml:space="preserve"> ինքնակպչուն ամրացված օղակներ</t>
  </si>
  <si>
    <t xml:space="preserve"> համակարգչային ծրագրային փաթեթների հավաքածուներ</t>
  </si>
  <si>
    <t>484</t>
  </si>
  <si>
    <t>անշարժ գույք,  հողատարածք</t>
  </si>
  <si>
    <t>Հողամաս</t>
  </si>
  <si>
    <t xml:space="preserve">Համակարգչային ծրագիր ՀԱՄԱԿԱՐԳ </t>
  </si>
  <si>
    <t>մեքենաների անիվների սպասարկման ծառայություններ</t>
  </si>
  <si>
    <t xml:space="preserve"> անվադողերի վերականգնման ծառայություններ</t>
  </si>
  <si>
    <t>50111310</t>
  </si>
  <si>
    <t>Նորապատի  2-րդ և 9-րդ փողոցների ԿՈՅՈՒՂՈՒ  նախագծի փորձաքննություն</t>
  </si>
  <si>
    <t>Նոր Արմավիր բնակավայրի 13-րդ և  19-րդ փողոցների գազաֆիկացման նախագիծ</t>
  </si>
  <si>
    <t>Դոմենային անուն</t>
  </si>
  <si>
    <t xml:space="preserve"> բիոզուգարաններ</t>
  </si>
  <si>
    <t>249</t>
  </si>
  <si>
    <t xml:space="preserve"> հողի (հիմքի) ուսումնասիրության ծառայություններ</t>
  </si>
  <si>
    <t xml:space="preserve">Ագրոքիմիական ծառայություն </t>
  </si>
  <si>
    <t>71351150</t>
  </si>
  <si>
    <t>ՀՀ Արմավիրի մարզի Մեծամոր համայնքի Մեծամոր քաղաքի թիվ 3 մանկապարտեզի շենքի հարակից տարածքի բարեկարգման աշխատանքներ</t>
  </si>
  <si>
    <t>առաստաղ մաքրելու ձող</t>
  </si>
  <si>
    <t>Մաստիկա լամինատի</t>
  </si>
  <si>
    <t>Ռախշա</t>
  </si>
  <si>
    <t>Անձեռոցիկ խոհարարական</t>
  </si>
  <si>
    <t>39835000</t>
  </si>
  <si>
    <t>հատակ մաքրելու ձող, պլաստմասե, փայտյա</t>
  </si>
  <si>
    <t>39812600</t>
  </si>
  <si>
    <t>մաքրող մածուկներ և փոշիներ</t>
  </si>
  <si>
    <t>39831240</t>
  </si>
  <si>
    <t>մեկանգամյա օգտագործման անձեռոցիկներ</t>
  </si>
  <si>
    <t xml:space="preserve"> լուսանկարների մշակման ծառայություններ</t>
  </si>
  <si>
    <t>լուսանկարի մոնտաժական աշխատանքներ</t>
  </si>
  <si>
    <t>79961190</t>
  </si>
  <si>
    <t>799</t>
  </si>
  <si>
    <t>տեղեկատվական ցանցի տեղադրման, սպասարկման և համակարգչային ցանցի կառուցման ծառայություններ</t>
  </si>
  <si>
    <t>727</t>
  </si>
  <si>
    <t>Ներքին ցանցի սպասարկում</t>
  </si>
  <si>
    <t>Մոդեմ</t>
  </si>
  <si>
    <t>325</t>
  </si>
  <si>
    <t>Մեծամոր համայնքի Արմավիր բնակավայրի արվեստի դպրոցի շենքում ջեռուցման համակարգի կառուցման աշխատանքներ</t>
  </si>
  <si>
    <t>71351540</t>
  </si>
  <si>
    <t>Մեծամոր համայնքի Արմավիր բնակավայրի արվեստի դպրոցի շենքում ջեռուցման համակարգի կառուցման աշխատանքներ որակի տեխնիկական հսկողության ծառայություններ</t>
  </si>
  <si>
    <t>Մեծամոր համայնքի Արմավիր բնակավայրի արվեստի դպրոցի շենքում ջեռուցման համակարգի կառուցման աշխատանքների հեղինակային հսկողության ծառայություններ</t>
  </si>
  <si>
    <t>45231135</t>
  </si>
  <si>
    <t xml:space="preserve"> շինարարական աշխատանքներ խմելու ջրի ջրմուղ աշտարակների համար</t>
  </si>
  <si>
    <t>Մեծամոր համայնքի Մեծամոր քաղաքի Մ․ Միքայելյան, Հ․ Թումանյան, Վ․ Տերյան և Կոմիտաս փողոցների ջրագծերի փոխարինման շինարարական աշխատանքներ</t>
  </si>
  <si>
    <t>09135200</t>
  </si>
  <si>
    <t>հեղուկ գազ</t>
  </si>
  <si>
    <t xml:space="preserve"> խճաքար</t>
  </si>
  <si>
    <t>142</t>
  </si>
  <si>
    <t>Բազալտի խիճ</t>
  </si>
  <si>
    <t>մ3</t>
  </si>
  <si>
    <t>71351231</t>
  </si>
  <si>
    <t>հիդրոերկրաբանական հետազոտություններ</t>
  </si>
  <si>
    <t>հիդրոերկրաբանականտեղեկատվության տրամադրում</t>
  </si>
  <si>
    <t>791</t>
  </si>
  <si>
    <t>Անձնագրերի տրամադրման ծառայություն</t>
  </si>
  <si>
    <t>45231187</t>
  </si>
  <si>
    <t xml:space="preserve"> սալահատակման և ասֆալտապատման աշխատանքներ</t>
  </si>
  <si>
    <t>Այգեշատ բնակավայրերի  ասֆալտապատման  աշխատանքներ</t>
  </si>
  <si>
    <t>Բերքաշատ բնակավայրի 1-ին փողոցի ասֆալտապատման աշխատանքներ</t>
  </si>
  <si>
    <t>Ջանֆիդա բնակավայրի 22-րդ փողոցի ասֆալտապատման աշխատանքներ</t>
  </si>
  <si>
    <t>Փշատավան բնակավայրի 17-րդ փողոցի ասֆալտապատման աշխատանքներ</t>
  </si>
  <si>
    <t>Այգեշատ բնակավայրերի  ասֆալտապատման  աշխատանքների կատարման որակի տեխնիկական հսկողության</t>
  </si>
  <si>
    <t>Բերքաշատ բնակավայրի 1-ին փողոցի ասֆալտապատման աշխատանքների կատարման որակի տեխնիկական հսկողության</t>
  </si>
  <si>
    <t>Ջանֆիդա բնակավայրի 22-րդ փողոցի ասֆալտապատման աշխատանքների կատարման որակի տեխնիկական հսկողության</t>
  </si>
  <si>
    <t>Փշատավան բնակավայրի 17-րդ փողոցի ասֆալտապատման աշխատանքների կատարման որակի տեխնիկական հսկողության</t>
  </si>
  <si>
    <t>Մեծամոր համայնքի Մեծամոր քաղաքի Մ․ Միքայելյան, Հ․ Թումանյան, Վ․ Տերյան և Կոմիտաս փողոցների ջրագծերի փոխարինման շինարարական աշխատանքների կատարման որակի տեխնիկական հսկողության ծառայություններ</t>
  </si>
  <si>
    <t>798</t>
  </si>
  <si>
    <t xml:space="preserve">Տպագրության ծառայություն </t>
  </si>
  <si>
    <t>98391150</t>
  </si>
  <si>
    <t>983</t>
  </si>
  <si>
    <t>երաժշտական գործիքների լարման ծառայություններ</t>
  </si>
  <si>
    <t xml:space="preserve">Երաժշտական սարքավորումների սպասարման  ծառայություններ </t>
  </si>
  <si>
    <t>Սպորտային պայուսակ</t>
  </si>
  <si>
    <t>12</t>
  </si>
  <si>
    <t>7</t>
  </si>
  <si>
    <t>1</t>
  </si>
  <si>
    <t>Ագրոերկրաբանական հետազոտության ծառայություններ</t>
  </si>
  <si>
    <t>Անձնագրերի տրամադրման ծառայություններ</t>
  </si>
  <si>
    <t>Նվեր քարտեր</t>
  </si>
  <si>
    <t>185</t>
  </si>
  <si>
    <t>18531100</t>
  </si>
  <si>
    <t>նվերներ և պարգևներ</t>
  </si>
  <si>
    <t>72211169</t>
  </si>
  <si>
    <t xml:space="preserve"> համակարգչային ծրագրային փաթեթների հավաքածուների մշակման ծառայություններ</t>
  </si>
  <si>
    <t>ՀԾ-ծրագրի տարեկան սպասարկման ծառայություն</t>
  </si>
  <si>
    <t xml:space="preserve"> էլեկտրական էներգիայի հետ կապված ծառայություններ</t>
  </si>
  <si>
    <t>ՀԷՑ-ի բաժանորդագրության պատվեր</t>
  </si>
  <si>
    <t>Թղթե բաժակներ</t>
  </si>
  <si>
    <t xml:space="preserve"> մեկանգամյա օգտագործման բաժակներ</t>
  </si>
  <si>
    <t>39221350</t>
  </si>
  <si>
    <t>«29» մայիսի 2025թ․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</si>
</sst>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;;;"/>
    <numFmt numFmtId="168" formatCode="_-* #,##0.00_р_._-;\-* #,##0.00_р_._-;_-* &quot;-&quot;??_р_._-;_-@_-"/>
    <numFmt numFmtId="169" formatCode="_([$€]* #,##0.00_);_([$€]* \(#,##0.00\);_([$€]* &quot;-&quot;??_);_(@_)"/>
  </numFmts>
  <fonts count="5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sz val="11"/>
      <color theme="1"/>
      <name val="Calibri"/>
      <family val="2"/>
      <scheme val="minor"/>
    </font>
    <font>
      <sz val="11"/>
      <name val="GHEA Grapalat"/>
      <family val="3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name val="Arial LatArm"/>
      <family val="2"/>
    </font>
    <font>
      <sz val="10"/>
      <name val="Arial LatArm"/>
      <family val="2"/>
    </font>
    <font>
      <sz val="8"/>
      <name val="Calibri"/>
      <family val="2"/>
      <scheme val="minor"/>
    </font>
    <font>
      <sz val="10"/>
      <name val="GHEA Grapalat"/>
      <family val="3"/>
    </font>
    <font>
      <sz val="8"/>
      <color theme="1"/>
      <name val="Sylfaen"/>
      <family val="1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 Cyr"/>
      <family val="2"/>
    </font>
    <font>
      <b/>
      <sz val="10"/>
      <name val="Sylfae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GHEA Grapalat"/>
      <family val="3"/>
    </font>
    <font>
      <i/>
      <sz val="10"/>
      <name val="GHEA Grapalat"/>
      <family val="3"/>
    </font>
    <font>
      <b/>
      <sz val="10"/>
      <name val="GHEA Grapalat"/>
      <family val="3"/>
    </font>
    <font>
      <b/>
      <i/>
      <sz val="10"/>
      <name val="GHEA Grapalat"/>
      <family val="3"/>
    </font>
    <font>
      <sz val="10"/>
      <name val="GHEA Grapalat"/>
      <family val="3"/>
      <charset val="1"/>
    </font>
    <font>
      <sz val="10"/>
      <name val="Arial"/>
      <family val="2"/>
    </font>
    <font>
      <sz val="10"/>
      <color theme="1"/>
      <name val="GHEA Grapalat"/>
      <family val="3"/>
      <charset val="1"/>
    </font>
    <font>
      <sz val="10"/>
      <color theme="1"/>
      <name val="Calibri"/>
      <family val="2"/>
      <charset val="1"/>
      <scheme val="minor"/>
    </font>
    <font>
      <sz val="10"/>
      <color rgb="FF000000"/>
      <name val="GHEA Grapalat"/>
      <family val="3"/>
    </font>
    <font>
      <sz val="10"/>
      <color rgb="FFFF0000"/>
      <name val="GHEA Grapalat"/>
      <family val="3"/>
    </font>
    <font>
      <b/>
      <i/>
      <sz val="10"/>
      <color theme="1"/>
      <name val="Arial LatArm"/>
      <family val="2"/>
    </font>
    <font>
      <b/>
      <i/>
      <sz val="10"/>
      <color theme="1"/>
      <name val="Arial"/>
      <family val="2"/>
    </font>
    <font>
      <sz val="9"/>
      <color rgb="FF000000"/>
      <name val="GHEA Grapalat"/>
      <family val="3"/>
    </font>
    <font>
      <sz val="9"/>
      <color rgb="FF7030A0"/>
      <name val="GHEA Grapalat"/>
      <family val="3"/>
    </font>
    <font>
      <sz val="7"/>
      <color rgb="FF7030A0"/>
      <name val="GHEA Grapalat"/>
      <family val="3"/>
    </font>
    <font>
      <sz val="9"/>
      <color theme="1"/>
      <name val="GHEA Grapalat"/>
      <family val="3"/>
    </font>
  </fonts>
  <fills count="34">
    <fill>
      <patternFill patternType="none"/>
    </fill>
    <fill>
      <patternFill patternType="gray125"/>
    </fill>
    <fill>
      <patternFill patternType="solid">
        <fgColor theme="4" tint="0.59999389629810485"/>
        <b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C2D69B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C2D69B"/>
      </patternFill>
    </fill>
    <fill>
      <patternFill patternType="solid">
        <fgColor theme="0"/>
        <bgColor rgb="FFC2D69B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67">
    <xf numFmtId="0" fontId="0" fillId="0" borderId="0"/>
    <xf numFmtId="165" fontId="6" fillId="0" borderId="0" applyFont="0" applyFill="0" applyBorder="0" applyAlignment="0" applyProtection="0"/>
    <xf numFmtId="0" fontId="8" fillId="0" borderId="1"/>
    <xf numFmtId="0" fontId="15" fillId="0" borderId="1"/>
    <xf numFmtId="0" fontId="4" fillId="0" borderId="1"/>
    <xf numFmtId="43" fontId="4" fillId="0" borderId="1" applyFont="0" applyFill="0" applyBorder="0" applyAlignment="0" applyProtection="0"/>
    <xf numFmtId="0" fontId="3" fillId="0" borderId="1"/>
    <xf numFmtId="0" fontId="3" fillId="0" borderId="1"/>
    <xf numFmtId="0" fontId="16" fillId="0" borderId="1"/>
    <xf numFmtId="0" fontId="17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20" fillId="8" borderId="1" applyNumberFormat="0" applyBorder="0" applyAlignment="0" applyProtection="0"/>
    <xf numFmtId="0" fontId="20" fillId="9" borderId="1" applyNumberFormat="0" applyBorder="0" applyAlignment="0" applyProtection="0"/>
    <xf numFmtId="0" fontId="20" fillId="10" borderId="1" applyNumberFormat="0" applyBorder="0" applyAlignment="0" applyProtection="0"/>
    <xf numFmtId="0" fontId="20" fillId="11" borderId="1" applyNumberFormat="0" applyBorder="0" applyAlignment="0" applyProtection="0"/>
    <xf numFmtId="0" fontId="20" fillId="12" borderId="1" applyNumberFormat="0" applyBorder="0" applyAlignment="0" applyProtection="0"/>
    <xf numFmtId="0" fontId="20" fillId="13" borderId="1" applyNumberFormat="0" applyBorder="0" applyAlignment="0" applyProtection="0"/>
    <xf numFmtId="0" fontId="20" fillId="14" borderId="1" applyNumberFormat="0" applyBorder="0" applyAlignment="0" applyProtection="0"/>
    <xf numFmtId="0" fontId="20" fillId="15" borderId="1" applyNumberFormat="0" applyBorder="0" applyAlignment="0" applyProtection="0"/>
    <xf numFmtId="0" fontId="20" fillId="16" borderId="1" applyNumberFormat="0" applyBorder="0" applyAlignment="0" applyProtection="0"/>
    <xf numFmtId="0" fontId="20" fillId="11" borderId="1" applyNumberFormat="0" applyBorder="0" applyAlignment="0" applyProtection="0"/>
    <xf numFmtId="0" fontId="20" fillId="14" borderId="1" applyNumberFormat="0" applyBorder="0" applyAlignment="0" applyProtection="0"/>
    <xf numFmtId="0" fontId="20" fillId="17" borderId="1" applyNumberFormat="0" applyBorder="0" applyAlignment="0" applyProtection="0"/>
    <xf numFmtId="0" fontId="21" fillId="18" borderId="1" applyNumberFormat="0" applyBorder="0" applyAlignment="0" applyProtection="0"/>
    <xf numFmtId="0" fontId="21" fillId="15" borderId="1" applyNumberFormat="0" applyBorder="0" applyAlignment="0" applyProtection="0"/>
    <xf numFmtId="0" fontId="21" fillId="16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1" borderId="1" applyNumberFormat="0" applyBorder="0" applyAlignment="0" applyProtection="0"/>
    <xf numFmtId="168" fontId="16" fillId="0" borderId="1" applyFont="0" applyFill="0" applyBorder="0" applyAlignment="0" applyProtection="0"/>
    <xf numFmtId="168" fontId="16" fillId="0" borderId="1" applyFont="0" applyFill="0" applyBorder="0" applyAlignment="0" applyProtection="0"/>
    <xf numFmtId="43" fontId="15" fillId="0" borderId="1" applyFont="0" applyFill="0" applyBorder="0" applyAlignment="0" applyProtection="0"/>
    <xf numFmtId="164" fontId="15" fillId="0" borderId="1" applyFont="0" applyFill="0" applyBorder="0" applyAlignment="0" applyProtection="0"/>
    <xf numFmtId="169" fontId="15" fillId="0" borderId="1" applyFont="0" applyFill="0" applyBorder="0" applyAlignment="0" applyProtection="0"/>
    <xf numFmtId="0" fontId="22" fillId="0" borderId="1" applyNumberFormat="0" applyFill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5" fillId="0" borderId="1"/>
    <xf numFmtId="0" fontId="16" fillId="0" borderId="1"/>
    <xf numFmtId="0" fontId="16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3" fillId="0" borderId="1"/>
    <xf numFmtId="0" fontId="3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15" fillId="0" borderId="1"/>
    <xf numFmtId="0" fontId="16" fillId="0" borderId="1"/>
    <xf numFmtId="0" fontId="3" fillId="0" borderId="1"/>
    <xf numFmtId="0" fontId="15" fillId="0" borderId="1"/>
    <xf numFmtId="0" fontId="3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16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21" fillId="22" borderId="1" applyNumberFormat="0" applyBorder="0" applyAlignment="0" applyProtection="0"/>
    <xf numFmtId="0" fontId="21" fillId="23" borderId="1" applyNumberFormat="0" applyBorder="0" applyAlignment="0" applyProtection="0"/>
    <xf numFmtId="0" fontId="21" fillId="24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5" borderId="1" applyNumberFormat="0" applyBorder="0" applyAlignment="0" applyProtection="0"/>
    <xf numFmtId="0" fontId="23" fillId="13" borderId="7" applyNumberFormat="0" applyAlignment="0" applyProtection="0"/>
    <xf numFmtId="0" fontId="24" fillId="26" borderId="8" applyNumberFormat="0" applyAlignment="0" applyProtection="0"/>
    <xf numFmtId="0" fontId="25" fillId="26" borderId="7" applyNumberFormat="0" applyAlignment="0" applyProtection="0"/>
    <xf numFmtId="167" fontId="3" fillId="0" borderId="1" applyFont="0" applyFill="0" applyBorder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8" fillId="0" borderId="1" applyNumberFormat="0" applyFill="0" applyBorder="0" applyAlignment="0" applyProtection="0"/>
    <xf numFmtId="0" fontId="29" fillId="0" borderId="12" applyNumberFormat="0" applyFill="0" applyAlignment="0" applyProtection="0"/>
    <xf numFmtId="0" fontId="30" fillId="27" borderId="13" applyNumberFormat="0" applyAlignment="0" applyProtection="0"/>
    <xf numFmtId="0" fontId="31" fillId="0" borderId="1" applyNumberFormat="0" applyFill="0" applyBorder="0" applyAlignment="0" applyProtection="0"/>
    <xf numFmtId="0" fontId="32" fillId="28" borderId="1" applyNumberFormat="0" applyBorder="0" applyAlignment="0" applyProtection="0"/>
    <xf numFmtId="0" fontId="3" fillId="0" borderId="1"/>
    <xf numFmtId="0" fontId="15" fillId="0" borderId="1"/>
    <xf numFmtId="0" fontId="17" fillId="0" borderId="1"/>
    <xf numFmtId="0" fontId="8" fillId="0" borderId="1"/>
    <xf numFmtId="0" fontId="15" fillId="0" borderId="1"/>
    <xf numFmtId="0" fontId="33" fillId="9" borderId="1" applyNumberFormat="0" applyBorder="0" applyAlignment="0" applyProtection="0"/>
    <xf numFmtId="0" fontId="34" fillId="0" borderId="1" applyNumberFormat="0" applyFill="0" applyBorder="0" applyAlignment="0" applyProtection="0"/>
    <xf numFmtId="0" fontId="20" fillId="29" borderId="14" applyNumberFormat="0" applyFont="0" applyAlignment="0" applyProtection="0"/>
    <xf numFmtId="0" fontId="20" fillId="29" borderId="14" applyNumberFormat="0" applyFont="0" applyAlignment="0" applyProtection="0"/>
    <xf numFmtId="0" fontId="35" fillId="0" borderId="15" applyNumberFormat="0" applyFill="0" applyAlignment="0" applyProtection="0"/>
    <xf numFmtId="0" fontId="36" fillId="0" borderId="1" applyNumberFormat="0" applyFill="0" applyBorder="0" applyAlignment="0" applyProtection="0"/>
    <xf numFmtId="168" fontId="17" fillId="0" borderId="1" applyFont="0" applyFill="0" applyBorder="0" applyAlignment="0" applyProtection="0"/>
    <xf numFmtId="0" fontId="37" fillId="10" borderId="1" applyNumberFormat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7" fillId="0" borderId="1"/>
    <xf numFmtId="43" fontId="3" fillId="0" borderId="1" applyFont="0" applyFill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5" fillId="0" borderId="1"/>
    <xf numFmtId="0" fontId="1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43" fontId="3" fillId="0" borderId="1" applyFont="0" applyFill="0" applyBorder="0" applyAlignment="0" applyProtection="0"/>
    <xf numFmtId="0" fontId="16" fillId="0" borderId="1"/>
    <xf numFmtId="0" fontId="16" fillId="0" borderId="1"/>
    <xf numFmtId="0" fontId="43" fillId="0" borderId="1"/>
    <xf numFmtId="0" fontId="15" fillId="0" borderId="1"/>
  </cellStyleXfs>
  <cellXfs count="265">
    <xf numFmtId="0" fontId="0" fillId="0" borderId="0" xfId="0"/>
    <xf numFmtId="0" fontId="0" fillId="0" borderId="1" xfId="0" applyBorder="1"/>
    <xf numFmtId="0" fontId="5" fillId="0" borderId="1" xfId="0" applyFont="1" applyBorder="1"/>
    <xf numFmtId="49" fontId="9" fillId="0" borderId="0" xfId="0" applyNumberFormat="1" applyFont="1" applyAlignment="1">
      <alignment horizontal="left"/>
    </xf>
    <xf numFmtId="0" fontId="10" fillId="0" borderId="1" xfId="0" applyFont="1" applyBorder="1"/>
    <xf numFmtId="0" fontId="11" fillId="0" borderId="0" xfId="0" applyFont="1"/>
    <xf numFmtId="49" fontId="13" fillId="0" borderId="2" xfId="0" applyNumberFormat="1" applyFont="1" applyFill="1" applyBorder="1" applyAlignment="1">
      <alignment horizontal="center" vertical="center"/>
    </xf>
    <xf numFmtId="165" fontId="13" fillId="0" borderId="2" xfId="1" applyFont="1" applyFill="1" applyBorder="1" applyAlignment="1">
      <alignment vertical="center" wrapText="1"/>
    </xf>
    <xf numFmtId="0" fontId="0" fillId="0" borderId="1" xfId="0" applyFill="1" applyBorder="1"/>
    <xf numFmtId="0" fontId="0" fillId="0" borderId="0" xfId="0" applyFill="1"/>
    <xf numFmtId="0" fontId="13" fillId="0" borderId="2" xfId="0" applyFont="1" applyFill="1" applyBorder="1" applyAlignment="1">
      <alignment horizontal="center" vertical="center"/>
    </xf>
    <xf numFmtId="165" fontId="13" fillId="0" borderId="2" xfId="1" applyFont="1" applyFill="1" applyBorder="1" applyAlignment="1">
      <alignment horizontal="center" vertical="center"/>
    </xf>
    <xf numFmtId="165" fontId="0" fillId="0" borderId="0" xfId="1" applyFont="1"/>
    <xf numFmtId="165" fontId="13" fillId="0" borderId="2" xfId="1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49" fontId="9" fillId="6" borderId="0" xfId="0" applyNumberFormat="1" applyFont="1" applyFill="1" applyAlignment="1">
      <alignment horizontal="left"/>
    </xf>
    <xf numFmtId="0" fontId="10" fillId="6" borderId="1" xfId="0" applyFont="1" applyFill="1" applyBorder="1"/>
    <xf numFmtId="49" fontId="9" fillId="0" borderId="1" xfId="0" applyNumberFormat="1" applyFont="1" applyBorder="1" applyAlignment="1">
      <alignment horizontal="left"/>
    </xf>
    <xf numFmtId="49" fontId="13" fillId="0" borderId="1" xfId="0" applyNumberFormat="1" applyFont="1" applyBorder="1" applyAlignment="1">
      <alignment horizontal="center" vertical="center"/>
    </xf>
    <xf numFmtId="165" fontId="13" fillId="0" borderId="1" xfId="1" applyFont="1" applyFill="1" applyBorder="1" applyAlignment="1">
      <alignment vertical="center"/>
    </xf>
    <xf numFmtId="0" fontId="10" fillId="0" borderId="0" xfId="0" applyFont="1"/>
    <xf numFmtId="165" fontId="13" fillId="0" borderId="2" xfId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165" fontId="13" fillId="0" borderId="4" xfId="1" applyFont="1" applyFill="1" applyBorder="1" applyAlignment="1">
      <alignment vertical="center" wrapText="1"/>
    </xf>
    <xf numFmtId="2" fontId="18" fillId="7" borderId="5" xfId="171" applyNumberFormat="1" applyFont="1" applyFill="1" applyBorder="1" applyAlignment="1">
      <alignment horizontal="right"/>
    </xf>
    <xf numFmtId="3" fontId="0" fillId="0" borderId="0" xfId="0" applyNumberFormat="1"/>
    <xf numFmtId="0" fontId="7" fillId="0" borderId="1" xfId="0" applyFont="1" applyBorder="1"/>
    <xf numFmtId="0" fontId="13" fillId="0" borderId="4" xfId="0" applyFont="1" applyFill="1" applyBorder="1" applyAlignment="1">
      <alignment vertical="center" wrapText="1"/>
    </xf>
    <xf numFmtId="0" fontId="5" fillId="0" borderId="1" xfId="0" applyFont="1" applyFill="1" applyBorder="1"/>
    <xf numFmtId="49" fontId="13" fillId="0" borderId="2" xfId="0" applyNumberFormat="1" applyFont="1" applyBorder="1" applyAlignment="1">
      <alignment horizontal="left"/>
    </xf>
    <xf numFmtId="0" fontId="7" fillId="0" borderId="0" xfId="0" applyFont="1" applyAlignment="1">
      <alignment horizontal="right" vertical="center"/>
    </xf>
    <xf numFmtId="0" fontId="13" fillId="0" borderId="1" xfId="0" applyFont="1" applyBorder="1"/>
    <xf numFmtId="165" fontId="38" fillId="0" borderId="1" xfId="1" applyFont="1" applyBorder="1" applyAlignment="1">
      <alignment vertical="center" wrapText="1"/>
    </xf>
    <xf numFmtId="3" fontId="38" fillId="0" borderId="1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/>
    </xf>
    <xf numFmtId="166" fontId="13" fillId="0" borderId="0" xfId="0" applyNumberFormat="1" applyFont="1" applyAlignment="1">
      <alignment horizontal="right" vertical="center"/>
    </xf>
    <xf numFmtId="0" fontId="39" fillId="0" borderId="1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165" fontId="41" fillId="0" borderId="2" xfId="1" applyFont="1" applyBorder="1" applyAlignment="1">
      <alignment horizontal="right" vertical="center" wrapText="1"/>
    </xf>
    <xf numFmtId="165" fontId="41" fillId="0" borderId="2" xfId="1" applyFont="1" applyBorder="1" applyAlignment="1">
      <alignment vertical="center" wrapText="1"/>
    </xf>
    <xf numFmtId="2" fontId="13" fillId="0" borderId="0" xfId="0" applyNumberFormat="1" applyFont="1" applyAlignment="1">
      <alignment horizontal="right" vertical="center"/>
    </xf>
    <xf numFmtId="49" fontId="13" fillId="0" borderId="0" xfId="0" applyNumberFormat="1" applyFont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39" fillId="0" borderId="1" xfId="0" applyFont="1" applyBorder="1"/>
    <xf numFmtId="0" fontId="13" fillId="0" borderId="0" xfId="0" applyFont="1" applyAlignment="1">
      <alignment vertical="center"/>
    </xf>
    <xf numFmtId="0" fontId="39" fillId="0" borderId="1" xfId="0" applyFont="1" applyFill="1" applyBorder="1"/>
    <xf numFmtId="165" fontId="13" fillId="0" borderId="2" xfId="1" applyFont="1" applyBorder="1" applyAlignment="1">
      <alignment horizontal="center" vertical="center" wrapText="1"/>
    </xf>
    <xf numFmtId="165" fontId="13" fillId="0" borderId="2" xfId="1" applyFont="1" applyBorder="1" applyAlignment="1">
      <alignment horizontal="right" vertical="center"/>
    </xf>
    <xf numFmtId="165" fontId="13" fillId="0" borderId="2" xfId="1" applyFont="1" applyBorder="1" applyAlignment="1">
      <alignment vertical="center"/>
    </xf>
    <xf numFmtId="165" fontId="41" fillId="0" borderId="2" xfId="1" applyFont="1" applyBorder="1" applyAlignment="1">
      <alignment vertical="center"/>
    </xf>
    <xf numFmtId="165" fontId="13" fillId="0" borderId="2" xfId="1" applyFont="1" applyBorder="1" applyAlignment="1">
      <alignment horizontal="center" vertical="center"/>
    </xf>
    <xf numFmtId="165" fontId="13" fillId="0" borderId="2" xfId="1" applyFont="1" applyBorder="1" applyAlignment="1">
      <alignment horizontal="right" vertical="center" wrapText="1"/>
    </xf>
    <xf numFmtId="165" fontId="13" fillId="0" borderId="2" xfId="1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165" fontId="13" fillId="0" borderId="1" xfId="1" applyFont="1" applyBorder="1"/>
    <xf numFmtId="165" fontId="41" fillId="0" borderId="2" xfId="1" applyFont="1" applyBorder="1" applyAlignment="1">
      <alignment horizontal="center" vertical="center" wrapText="1"/>
    </xf>
    <xf numFmtId="165" fontId="39" fillId="0" borderId="2" xfId="1" applyFont="1" applyBorder="1" applyAlignment="1">
      <alignment horizontal="right" vertical="center" wrapText="1"/>
    </xf>
    <xf numFmtId="165" fontId="41" fillId="0" borderId="6" xfId="1" applyFont="1" applyBorder="1" applyAlignment="1">
      <alignment horizontal="center" vertical="center" wrapText="1"/>
    </xf>
    <xf numFmtId="165" fontId="41" fillId="0" borderId="6" xfId="1" applyFont="1" applyBorder="1" applyAlignment="1">
      <alignment horizontal="right" vertical="center" wrapText="1"/>
    </xf>
    <xf numFmtId="165" fontId="41" fillId="0" borderId="6" xfId="1" applyFont="1" applyBorder="1" applyAlignment="1">
      <alignment vertical="center" wrapText="1"/>
    </xf>
    <xf numFmtId="165" fontId="39" fillId="0" borderId="6" xfId="1" applyFont="1" applyBorder="1" applyAlignment="1">
      <alignment horizontal="right" vertical="center" wrapText="1"/>
    </xf>
    <xf numFmtId="165" fontId="13" fillId="0" borderId="5" xfId="1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 wrapText="1"/>
    </xf>
    <xf numFmtId="165" fontId="13" fillId="0" borderId="4" xfId="1" applyFont="1" applyFill="1" applyBorder="1" applyAlignment="1">
      <alignment horizontal="right" vertical="center" wrapText="1"/>
    </xf>
    <xf numFmtId="165" fontId="13" fillId="0" borderId="4" xfId="1" applyFont="1" applyFill="1" applyBorder="1" applyAlignment="1">
      <alignment vertical="center"/>
    </xf>
    <xf numFmtId="165" fontId="13" fillId="0" borderId="5" xfId="1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165" fontId="13" fillId="0" borderId="0" xfId="1" applyFont="1" applyAlignment="1">
      <alignment horizontal="right" vertical="center"/>
    </xf>
    <xf numFmtId="165" fontId="13" fillId="0" borderId="0" xfId="1" applyFont="1" applyAlignment="1">
      <alignment vertical="center"/>
    </xf>
    <xf numFmtId="165" fontId="13" fillId="0" borderId="0" xfId="1" applyFont="1"/>
    <xf numFmtId="0" fontId="41" fillId="0" borderId="0" xfId="0" applyFont="1" applyAlignment="1">
      <alignment horizontal="right" vertical="center"/>
    </xf>
    <xf numFmtId="0" fontId="41" fillId="0" borderId="1" xfId="0" applyFont="1" applyBorder="1"/>
    <xf numFmtId="165" fontId="13" fillId="0" borderId="1" xfId="1" applyFont="1" applyBorder="1" applyAlignment="1">
      <alignment horizontal="right"/>
    </xf>
    <xf numFmtId="165" fontId="41" fillId="0" borderId="1" xfId="1" applyFont="1" applyBorder="1"/>
    <xf numFmtId="165" fontId="7" fillId="0" borderId="1" xfId="1" applyFont="1" applyBorder="1"/>
    <xf numFmtId="49" fontId="13" fillId="0" borderId="1" xfId="0" applyNumberFormat="1" applyFont="1" applyBorder="1" applyAlignment="1">
      <alignment horizontal="right" vertical="center"/>
    </xf>
    <xf numFmtId="165" fontId="40" fillId="30" borderId="2" xfId="1" applyFont="1" applyFill="1" applyBorder="1" applyAlignment="1">
      <alignment horizontal="right" vertical="center"/>
    </xf>
    <xf numFmtId="49" fontId="13" fillId="0" borderId="2" xfId="0" applyNumberFormat="1" applyFont="1" applyBorder="1" applyAlignment="1">
      <alignment horizontal="center" vertical="center"/>
    </xf>
    <xf numFmtId="0" fontId="3" fillId="0" borderId="0" xfId="0" applyFont="1"/>
    <xf numFmtId="165" fontId="13" fillId="0" borderId="4" xfId="1" applyFont="1" applyFill="1" applyBorder="1" applyAlignment="1">
      <alignment horizontal="center" vertical="center"/>
    </xf>
    <xf numFmtId="0" fontId="7" fillId="0" borderId="0" xfId="0" applyFont="1"/>
    <xf numFmtId="49" fontId="13" fillId="0" borderId="2" xfId="0" applyNumberFormat="1" applyFont="1" applyBorder="1" applyAlignment="1">
      <alignment horizontal="right" vertical="center"/>
    </xf>
    <xf numFmtId="49" fontId="13" fillId="31" borderId="2" xfId="0" applyNumberFormat="1" applyFont="1" applyFill="1" applyBorder="1" applyAlignment="1">
      <alignment horizontal="center" vertical="center"/>
    </xf>
    <xf numFmtId="165" fontId="13" fillId="31" borderId="2" xfId="1" applyFont="1" applyFill="1" applyBorder="1" applyAlignment="1">
      <alignment vertical="center" wrapText="1"/>
    </xf>
    <xf numFmtId="165" fontId="13" fillId="31" borderId="2" xfId="1" applyFont="1" applyFill="1" applyBorder="1" applyAlignment="1">
      <alignment horizontal="center" vertical="center"/>
    </xf>
    <xf numFmtId="165" fontId="13" fillId="31" borderId="2" xfId="1" applyFont="1" applyFill="1" applyBorder="1" applyAlignment="1">
      <alignment horizontal="right" vertical="center"/>
    </xf>
    <xf numFmtId="49" fontId="13" fillId="31" borderId="16" xfId="0" applyNumberFormat="1" applyFont="1" applyFill="1" applyBorder="1" applyAlignment="1">
      <alignment horizontal="center" vertical="center"/>
    </xf>
    <xf numFmtId="165" fontId="13" fillId="31" borderId="16" xfId="1" applyFont="1" applyFill="1" applyBorder="1" applyAlignment="1">
      <alignment vertical="center" wrapText="1"/>
    </xf>
    <xf numFmtId="165" fontId="13" fillId="31" borderId="16" xfId="1" applyFont="1" applyFill="1" applyBorder="1" applyAlignment="1">
      <alignment horizontal="center" vertical="center"/>
    </xf>
    <xf numFmtId="49" fontId="13" fillId="31" borderId="2" xfId="1" applyNumberFormat="1" applyFont="1" applyFill="1" applyBorder="1" applyAlignment="1">
      <alignment horizontal="center" vertical="center"/>
    </xf>
    <xf numFmtId="49" fontId="13" fillId="31" borderId="2" xfId="1" applyNumberFormat="1" applyFont="1" applyFill="1" applyBorder="1" applyAlignment="1">
      <alignment horizontal="center" vertical="center" wrapText="1"/>
    </xf>
    <xf numFmtId="165" fontId="13" fillId="31" borderId="2" xfId="1" applyFont="1" applyFill="1" applyBorder="1" applyAlignment="1">
      <alignment vertical="center"/>
    </xf>
    <xf numFmtId="0" fontId="42" fillId="0" borderId="0" xfId="0" applyFont="1" applyAlignment="1">
      <alignment horizontal="right" vertical="center"/>
    </xf>
    <xf numFmtId="0" fontId="42" fillId="0" borderId="1" xfId="0" applyFont="1" applyBorder="1"/>
    <xf numFmtId="0" fontId="44" fillId="0" borderId="1" xfId="0" applyFont="1" applyBorder="1"/>
    <xf numFmtId="0" fontId="45" fillId="0" borderId="1" xfId="0" applyFont="1" applyBorder="1"/>
    <xf numFmtId="0" fontId="45" fillId="0" borderId="0" xfId="0" applyFont="1"/>
    <xf numFmtId="2" fontId="42" fillId="0" borderId="0" xfId="0" applyNumberFormat="1" applyFont="1" applyAlignment="1">
      <alignment horizontal="right" vertical="center"/>
    </xf>
    <xf numFmtId="0" fontId="42" fillId="0" borderId="1" xfId="0" applyFont="1" applyBorder="1" applyAlignment="1">
      <alignment horizontal="right" vertical="center"/>
    </xf>
    <xf numFmtId="0" fontId="13" fillId="0" borderId="0" xfId="0" applyFont="1"/>
    <xf numFmtId="49" fontId="13" fillId="0" borderId="2" xfId="0" applyNumberFormat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horizontal="left" vertical="center" wrapText="1"/>
    </xf>
    <xf numFmtId="165" fontId="40" fillId="0" borderId="2" xfId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165" fontId="13" fillId="0" borderId="2" xfId="1" applyFont="1" applyFill="1" applyBorder="1" applyAlignment="1">
      <alignment horizontal="right" vertical="center" wrapText="1"/>
    </xf>
    <xf numFmtId="165" fontId="42" fillId="0" borderId="2" xfId="1" applyFont="1" applyFill="1" applyBorder="1" applyAlignment="1">
      <alignment horizontal="center" vertical="center" wrapText="1"/>
    </xf>
    <xf numFmtId="165" fontId="42" fillId="0" borderId="2" xfId="1" applyFont="1" applyFill="1" applyBorder="1" applyAlignment="1">
      <alignment horizontal="left" vertical="center" wrapText="1"/>
    </xf>
    <xf numFmtId="49" fontId="42" fillId="0" borderId="2" xfId="1" applyNumberFormat="1" applyFont="1" applyFill="1" applyBorder="1" applyAlignment="1">
      <alignment horizontal="center" vertical="center" wrapText="1"/>
    </xf>
    <xf numFmtId="49" fontId="13" fillId="7" borderId="3" xfId="0" applyNumberFormat="1" applyFont="1" applyFill="1" applyBorder="1" applyAlignment="1">
      <alignment horizontal="center" vertical="center"/>
    </xf>
    <xf numFmtId="165" fontId="13" fillId="7" borderId="4" xfId="1" applyFont="1" applyFill="1" applyBorder="1" applyAlignment="1">
      <alignment vertical="center" wrapText="1"/>
    </xf>
    <xf numFmtId="165" fontId="13" fillId="7" borderId="5" xfId="1" applyFont="1" applyFill="1" applyBorder="1" applyAlignment="1">
      <alignment vertical="center" wrapText="1"/>
    </xf>
    <xf numFmtId="165" fontId="40" fillId="33" borderId="2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165" fontId="40" fillId="0" borderId="2" xfId="1" applyFont="1" applyFill="1" applyBorder="1" applyAlignment="1">
      <alignment horizontal="right" vertical="center"/>
    </xf>
    <xf numFmtId="165" fontId="13" fillId="0" borderId="5" xfId="1" applyFont="1" applyFill="1" applyBorder="1" applyAlignment="1">
      <alignment horizontal="center" vertical="center"/>
    </xf>
    <xf numFmtId="165" fontId="13" fillId="0" borderId="3" xfId="1" applyFont="1" applyFill="1" applyBorder="1" applyAlignment="1">
      <alignment horizontal="right" vertical="center"/>
    </xf>
    <xf numFmtId="165" fontId="40" fillId="0" borderId="2" xfId="1" applyFont="1" applyFill="1" applyBorder="1" applyAlignment="1">
      <alignment horizontal="left" vertical="center" wrapText="1"/>
    </xf>
    <xf numFmtId="49" fontId="13" fillId="0" borderId="2" xfId="1" applyNumberFormat="1" applyFont="1" applyFill="1" applyBorder="1" applyAlignment="1">
      <alignment horizontal="center" vertical="center"/>
    </xf>
    <xf numFmtId="49" fontId="42" fillId="0" borderId="0" xfId="0" applyNumberFormat="1" applyFont="1" applyAlignment="1">
      <alignment horizontal="right" vertical="center"/>
    </xf>
    <xf numFmtId="0" fontId="13" fillId="0" borderId="2" xfId="0" applyFont="1" applyFill="1" applyBorder="1" applyAlignment="1">
      <alignment horizontal="center" vertical="center" wrapText="1"/>
    </xf>
    <xf numFmtId="165" fontId="42" fillId="0" borderId="4" xfId="1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left" vertical="center"/>
    </xf>
    <xf numFmtId="49" fontId="13" fillId="0" borderId="2" xfId="1" applyNumberFormat="1" applyFont="1" applyFill="1" applyBorder="1" applyAlignment="1">
      <alignment horizontal="center" vertical="center" wrapText="1"/>
    </xf>
    <xf numFmtId="49" fontId="13" fillId="7" borderId="2" xfId="0" applyNumberFormat="1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vertical="center" wrapText="1"/>
    </xf>
    <xf numFmtId="165" fontId="13" fillId="7" borderId="2" xfId="1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horizontal="right" vertical="center"/>
    </xf>
    <xf numFmtId="0" fontId="46" fillId="0" borderId="0" xfId="0" applyFont="1" applyFill="1"/>
    <xf numFmtId="49" fontId="7" fillId="0" borderId="0" xfId="0" applyNumberFormat="1" applyFont="1" applyAlignment="1">
      <alignment horizontal="right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165" fontId="13" fillId="31" borderId="2" xfId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horizontal="center" vertical="center" wrapText="1"/>
    </xf>
    <xf numFmtId="165" fontId="13" fillId="32" borderId="2" xfId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2" xfId="0" applyFont="1" applyBorder="1"/>
    <xf numFmtId="0" fontId="40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Fill="1"/>
    <xf numFmtId="0" fontId="1" fillId="0" borderId="0" xfId="0" applyFont="1"/>
    <xf numFmtId="49" fontId="13" fillId="0" borderId="16" xfId="0" applyNumberFormat="1" applyFont="1" applyFill="1" applyBorder="1" applyAlignment="1">
      <alignment horizontal="center" vertical="center"/>
    </xf>
    <xf numFmtId="165" fontId="13" fillId="0" borderId="16" xfId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6" xfId="0" applyFont="1" applyFill="1" applyBorder="1" applyAlignment="1">
      <alignment horizontal="center" vertical="center"/>
    </xf>
    <xf numFmtId="165" fontId="13" fillId="0" borderId="16" xfId="1" applyFont="1" applyFill="1" applyBorder="1" applyAlignment="1">
      <alignment horizontal="right" vertical="center"/>
    </xf>
    <xf numFmtId="165" fontId="13" fillId="0" borderId="16" xfId="1" applyFont="1" applyFill="1" applyBorder="1" applyAlignment="1">
      <alignment vertical="center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vertical="center"/>
    </xf>
    <xf numFmtId="165" fontId="40" fillId="0" borderId="1" xfId="1" applyFont="1" applyBorder="1" applyAlignment="1">
      <alignment horizontal="right" vertical="center"/>
    </xf>
    <xf numFmtId="165" fontId="40" fillId="0" borderId="1" xfId="1" applyFont="1" applyBorder="1" applyAlignment="1">
      <alignment vertical="center"/>
    </xf>
    <xf numFmtId="0" fontId="40" fillId="0" borderId="1" xfId="0" applyFont="1" applyBorder="1" applyAlignment="1">
      <alignment horizontal="center" vertical="center" wrapText="1"/>
    </xf>
    <xf numFmtId="165" fontId="13" fillId="0" borderId="1" xfId="1" applyFont="1" applyBorder="1" applyAlignment="1">
      <alignment horizontal="right" vertical="center" wrapText="1"/>
    </xf>
    <xf numFmtId="165" fontId="13" fillId="0" borderId="1" xfId="1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/>
    <xf numFmtId="0" fontId="13" fillId="0" borderId="1" xfId="0" applyFont="1" applyBorder="1" applyAlignment="1">
      <alignment horizontal="center"/>
    </xf>
    <xf numFmtId="165" fontId="13" fillId="0" borderId="1" xfId="1" applyFont="1" applyBorder="1" applyAlignment="1"/>
    <xf numFmtId="0" fontId="13" fillId="0" borderId="2" xfId="0" applyFont="1" applyFill="1" applyBorder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165" fontId="13" fillId="0" borderId="0" xfId="1" applyFont="1" applyAlignment="1">
      <alignment horizontal="right"/>
    </xf>
    <xf numFmtId="165" fontId="13" fillId="0" borderId="0" xfId="1" applyFont="1" applyAlignment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165" fontId="42" fillId="6" borderId="2" xfId="1" applyFont="1" applyFill="1" applyBorder="1" applyAlignment="1">
      <alignment horizontal="left" vertical="center" wrapText="1"/>
    </xf>
    <xf numFmtId="165" fontId="42" fillId="6" borderId="2" xfId="1" applyFont="1" applyFill="1" applyBorder="1" applyAlignment="1">
      <alignment horizontal="center" vertical="center" wrapText="1"/>
    </xf>
    <xf numFmtId="0" fontId="42" fillId="6" borderId="2" xfId="0" applyFont="1" applyFill="1" applyBorder="1" applyAlignment="1">
      <alignment horizontal="center" vertical="center"/>
    </xf>
    <xf numFmtId="0" fontId="42" fillId="6" borderId="2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165" fontId="42" fillId="0" borderId="2" xfId="1" applyFont="1" applyFill="1" applyBorder="1" applyAlignment="1">
      <alignment horizontal="right" vertical="center" wrapText="1"/>
    </xf>
    <xf numFmtId="0" fontId="13" fillId="0" borderId="1" xfId="0" applyFont="1" applyBorder="1"/>
    <xf numFmtId="0" fontId="13" fillId="0" borderId="0" xfId="0" applyFont="1" applyAlignment="1">
      <alignment vertical="center"/>
    </xf>
    <xf numFmtId="165" fontId="13" fillId="0" borderId="6" xfId="1" applyFont="1" applyFill="1" applyBorder="1" applyAlignment="1">
      <alignment horizontal="right"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53" fillId="0" borderId="0" xfId="0" applyFont="1" applyFill="1"/>
    <xf numFmtId="165" fontId="40" fillId="0" borderId="4" xfId="1" applyFont="1" applyFill="1" applyBorder="1" applyAlignment="1">
      <alignment horizontal="center" vertical="center" wrapText="1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5" xfId="0" applyFont="1" applyFill="1" applyBorder="1" applyAlignment="1">
      <alignment horizontal="center" vertical="center"/>
    </xf>
    <xf numFmtId="0" fontId="13" fillId="0" borderId="1" xfId="0" applyFont="1" applyBorder="1"/>
    <xf numFmtId="0" fontId="13" fillId="0" borderId="1" xfId="0" applyFont="1" applyBorder="1"/>
    <xf numFmtId="0" fontId="13" fillId="0" borderId="4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165" fontId="13" fillId="0" borderId="3" xfId="1" applyFont="1" applyFill="1" applyBorder="1" applyAlignment="1">
      <alignment vertical="center" wrapText="1"/>
    </xf>
    <xf numFmtId="0" fontId="5" fillId="0" borderId="0" xfId="0" applyFont="1"/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7" borderId="2" xfId="0" applyFont="1" applyFill="1" applyBorder="1" applyAlignment="1">
      <alignment horizontal="center"/>
    </xf>
    <xf numFmtId="0" fontId="13" fillId="7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vertical="center"/>
    </xf>
    <xf numFmtId="165" fontId="13" fillId="7" borderId="2" xfId="1" applyFont="1" applyFill="1" applyBorder="1" applyAlignment="1">
      <alignment horizontal="center" vertical="center" wrapText="1"/>
    </xf>
    <xf numFmtId="165" fontId="13" fillId="7" borderId="2" xfId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/>
    </xf>
    <xf numFmtId="165" fontId="13" fillId="0" borderId="4" xfId="1" applyFont="1" applyFill="1" applyBorder="1" applyAlignment="1">
      <alignment horizontal="center" vertical="center" wrapText="1"/>
    </xf>
    <xf numFmtId="165" fontId="40" fillId="4" borderId="3" xfId="1" applyFont="1" applyFill="1" applyBorder="1" applyAlignment="1">
      <alignment horizontal="center" vertical="center" wrapText="1"/>
    </xf>
    <xf numFmtId="165" fontId="40" fillId="4" borderId="4" xfId="1" applyFont="1" applyFill="1" applyBorder="1" applyAlignment="1">
      <alignment horizontal="center" vertical="center" wrapText="1"/>
    </xf>
    <xf numFmtId="165" fontId="40" fillId="4" borderId="5" xfId="1" applyFont="1" applyFill="1" applyBorder="1" applyAlignment="1">
      <alignment horizontal="center" vertical="center" wrapText="1"/>
    </xf>
    <xf numFmtId="0" fontId="40" fillId="5" borderId="3" xfId="0" applyFont="1" applyFill="1" applyBorder="1" applyAlignment="1">
      <alignment horizontal="center" vertical="center"/>
    </xf>
    <xf numFmtId="0" fontId="40" fillId="5" borderId="4" xfId="0" applyFont="1" applyFill="1" applyBorder="1" applyAlignment="1">
      <alignment horizontal="center" vertical="center"/>
    </xf>
    <xf numFmtId="0" fontId="40" fillId="5" borderId="5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65" fontId="41" fillId="0" borderId="3" xfId="1" applyFont="1" applyBorder="1" applyAlignment="1">
      <alignment horizontal="left" vertical="center" wrapText="1"/>
    </xf>
    <xf numFmtId="165" fontId="41" fillId="0" borderId="4" xfId="1" applyFont="1" applyBorder="1" applyAlignment="1">
      <alignment horizontal="left" vertical="center" wrapText="1"/>
    </xf>
    <xf numFmtId="165" fontId="41" fillId="0" borderId="5" xfId="1" applyFont="1" applyBorder="1" applyAlignment="1">
      <alignment horizontal="left" vertical="center" wrapText="1"/>
    </xf>
    <xf numFmtId="165" fontId="41" fillId="0" borderId="2" xfId="1" applyFont="1" applyFill="1" applyBorder="1" applyAlignment="1">
      <alignment horizontal="left" vertical="center" wrapText="1"/>
    </xf>
    <xf numFmtId="165" fontId="13" fillId="0" borderId="3" xfId="1" applyFont="1" applyBorder="1" applyAlignment="1">
      <alignment horizontal="center" vertical="center"/>
    </xf>
    <xf numFmtId="165" fontId="13" fillId="0" borderId="4" xfId="1" applyFont="1" applyBorder="1" applyAlignment="1">
      <alignment horizontal="center" vertical="center"/>
    </xf>
    <xf numFmtId="165" fontId="13" fillId="0" borderId="5" xfId="1" applyFont="1" applyBorder="1" applyAlignment="1">
      <alignment horizontal="center" vertical="center"/>
    </xf>
    <xf numFmtId="165" fontId="40" fillId="0" borderId="3" xfId="1" applyFont="1" applyBorder="1" applyAlignment="1">
      <alignment horizontal="center" vertical="center"/>
    </xf>
    <xf numFmtId="165" fontId="40" fillId="0" borderId="4" xfId="1" applyFont="1" applyBorder="1" applyAlignment="1">
      <alignment horizontal="center" vertical="center"/>
    </xf>
    <xf numFmtId="165" fontId="40" fillId="0" borderId="5" xfId="1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165" fontId="41" fillId="0" borderId="3" xfId="1" applyFont="1" applyBorder="1" applyAlignment="1">
      <alignment horizontal="left" vertical="center"/>
    </xf>
    <xf numFmtId="165" fontId="41" fillId="0" borderId="5" xfId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41" fillId="0" borderId="2" xfId="0" applyFont="1" applyBorder="1" applyAlignment="1">
      <alignment horizontal="left" vertical="center" wrapText="1"/>
    </xf>
    <xf numFmtId="0" fontId="13" fillId="0" borderId="2" xfId="0" applyFont="1" applyBorder="1"/>
    <xf numFmtId="0" fontId="40" fillId="4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vertical="center"/>
    </xf>
    <xf numFmtId="0" fontId="13" fillId="0" borderId="1" xfId="0" applyFont="1" applyBorder="1"/>
    <xf numFmtId="0" fontId="39" fillId="0" borderId="1" xfId="0" applyFont="1" applyBorder="1" applyAlignment="1">
      <alignment horizontal="left" vertical="center" wrapText="1"/>
    </xf>
    <xf numFmtId="0" fontId="40" fillId="2" borderId="2" xfId="0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/>
    </xf>
    <xf numFmtId="165" fontId="40" fillId="3" borderId="2" xfId="1" applyFont="1" applyFill="1" applyBorder="1" applyAlignment="1">
      <alignment horizontal="center" vertical="center" wrapText="1"/>
    </xf>
    <xf numFmtId="165" fontId="13" fillId="3" borderId="2" xfId="1" applyFont="1" applyFill="1" applyBorder="1" applyAlignment="1">
      <alignment horizontal="center"/>
    </xf>
    <xf numFmtId="0" fontId="40" fillId="0" borderId="1" xfId="0" applyFont="1" applyBorder="1" applyAlignment="1">
      <alignment horizontal="right" vertical="center"/>
    </xf>
    <xf numFmtId="0" fontId="40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top"/>
    </xf>
    <xf numFmtId="165" fontId="47" fillId="0" borderId="1" xfId="1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0" fontId="13" fillId="0" borderId="4" xfId="0" applyFont="1" applyFill="1" applyBorder="1" applyAlignment="1">
      <alignment horizontal="center"/>
    </xf>
    <xf numFmtId="165" fontId="13" fillId="0" borderId="4" xfId="1" applyFont="1" applyFill="1" applyBorder="1" applyAlignment="1">
      <alignment horizontal="right" vertical="center"/>
    </xf>
  </cellXfs>
  <cellStyles count="367">
    <cellStyle name="20% - Акцент1" xfId="18" xr:uid="{AB9713AC-1BD7-4D92-9020-75A6CAD7C89F}"/>
    <cellStyle name="20% - Акцент2" xfId="19" xr:uid="{E753722C-F621-4004-BEB8-03A337696870}"/>
    <cellStyle name="20% - Акцент3" xfId="20" xr:uid="{7978DD0D-75E3-435E-90CE-0CD738C518CD}"/>
    <cellStyle name="20% - Акцент4" xfId="21" xr:uid="{41BD2496-CB11-4C7C-8C00-405E08F8BC0C}"/>
    <cellStyle name="20% - Акцент5" xfId="22" xr:uid="{CAD9105D-3719-4553-9807-915654AA97D1}"/>
    <cellStyle name="20% - Акцент6" xfId="23" xr:uid="{706EC031-8861-4E02-9C06-B56FD24AA2AA}"/>
    <cellStyle name="40% - Акцент1" xfId="24" xr:uid="{00B665B4-E00F-4BD6-819C-B0ACEA6FA05A}"/>
    <cellStyle name="40% - Акцент2" xfId="25" xr:uid="{FE9DEDBD-C10C-49F1-9D68-EDD2F032752F}"/>
    <cellStyle name="40% - Акцент3" xfId="26" xr:uid="{BCD8EA19-AD0D-47D6-9F2A-CE6366F352F8}"/>
    <cellStyle name="40% - Акцент4" xfId="27" xr:uid="{13AD40E0-41B0-49A6-A3FC-018D8DB2A469}"/>
    <cellStyle name="40% - Акцент5" xfId="28" xr:uid="{6C6162DE-4FCC-407D-BB8F-04514B44870C}"/>
    <cellStyle name="40% - Акцент6" xfId="29" xr:uid="{D9A3A221-2D6C-4251-9045-E548E65B8AE5}"/>
    <cellStyle name="60% - Акцент1" xfId="30" xr:uid="{12B9F0E8-7BBD-4C15-988C-BF202D171A04}"/>
    <cellStyle name="60% - Акцент2" xfId="31" xr:uid="{BBA6CADB-5E7C-43C2-8FE5-C961109E25D6}"/>
    <cellStyle name="60% - Акцент3" xfId="32" xr:uid="{CEAEC8F7-2369-48F1-B205-10212DD2D4B4}"/>
    <cellStyle name="60% - Акцент4" xfId="33" xr:uid="{5A98E2C3-BB69-4AB0-960D-C02E9A6327F6}"/>
    <cellStyle name="60% - Акцент5" xfId="34" xr:uid="{F374C43A-D653-422D-830E-D7088EFEA936}"/>
    <cellStyle name="60% - Акцент6" xfId="35" xr:uid="{0974BF15-7891-46FB-A169-7E019F081F39}"/>
    <cellStyle name="Comma" xfId="1" builtinId="3"/>
    <cellStyle name="Comma 2" xfId="5" xr:uid="{B14AE698-280A-48FD-82DF-4542252FAA9E}"/>
    <cellStyle name="Comma 2 2" xfId="37" xr:uid="{23E381BE-4DDB-46D4-BDAD-AF9342141410}"/>
    <cellStyle name="Comma 2 3" xfId="36" xr:uid="{27A1CA40-0D3B-47B3-83B1-5961659FAC59}"/>
    <cellStyle name="Comma 3" xfId="38" xr:uid="{86BD511F-F846-450A-B4CB-C72F28A15672}"/>
    <cellStyle name="Comma 4" xfId="263" xr:uid="{561BC076-4AA9-492F-9A50-D3EA75B341A3}"/>
    <cellStyle name="Comma 5" xfId="362" xr:uid="{75143820-29E6-4EFA-8527-C165A9C90FA9}"/>
    <cellStyle name="Currency 2" xfId="39" xr:uid="{6B908477-68A5-4D03-96A7-0EEA9031FB8F}"/>
    <cellStyle name="Euro" xfId="40" xr:uid="{F3491B17-EAF7-46A3-9891-FDC53B9FB8C0}"/>
    <cellStyle name="Hyperlink 2" xfId="41" xr:uid="{BD54FC5B-7DA6-48FC-8773-8B40F431EA7D}"/>
    <cellStyle name="Normal" xfId="0" builtinId="0"/>
    <cellStyle name="Normal 10" xfId="3" xr:uid="{536A7752-F0FA-43D5-8A7F-96FF5E766D6F}"/>
    <cellStyle name="Normal 10 2" xfId="43" xr:uid="{7E0A8295-0E32-446B-A1CB-90C4F0EFD18D}"/>
    <cellStyle name="Normal 10 2 2 2" xfId="44" xr:uid="{3FC22703-0B54-4E81-A7D0-1AD7641BC62A}"/>
    <cellStyle name="Normal 10 3" xfId="45" xr:uid="{03B6112A-FA3C-460B-BAB4-76BF632FC981}"/>
    <cellStyle name="Normal 10 3 2" xfId="46" xr:uid="{83C73D60-1AC7-4B31-B94D-9D0B3EB93D20}"/>
    <cellStyle name="Normal 10 3 2 2" xfId="47" xr:uid="{CFD24E26-1431-4F88-9C67-350D349B4A30}"/>
    <cellStyle name="Normal 10 4" xfId="48" xr:uid="{008E5AE7-D2A5-4DBC-A865-73CAAE708CB5}"/>
    <cellStyle name="Normal 10 5" xfId="42" xr:uid="{9815F4CF-9A33-4B15-B6E7-BF849617E43A}"/>
    <cellStyle name="Normal 11" xfId="49" xr:uid="{AA8B5F0F-3603-466D-BBEA-F4A629A36CB4}"/>
    <cellStyle name="Normal 11 2" xfId="7" xr:uid="{B08E7D9F-5A47-4E08-A331-AF4E91C83930}"/>
    <cellStyle name="Normal 11 2 2" xfId="50" xr:uid="{E8DA92D2-A3F5-4762-A00B-CAD33AE42F7E}"/>
    <cellStyle name="Normal 11 2 3" xfId="51" xr:uid="{1FD3D48F-A709-4261-80C2-A2C1F75703EF}"/>
    <cellStyle name="Normal 11 2 3 2" xfId="52" xr:uid="{068BDD99-21F7-4D67-8376-BE3949405EE1}"/>
    <cellStyle name="Normal 11 2 3 2 2" xfId="53" xr:uid="{E7ECF309-B587-4AFD-8C92-AB9804F6157B}"/>
    <cellStyle name="Normal 11 2 3 3" xfId="54" xr:uid="{3A4E94AE-B5FC-47E0-8FC2-F9A4001A5316}"/>
    <cellStyle name="Normal 11 2 3 3 2" xfId="261" xr:uid="{DF5E240D-91E1-41D4-AD08-EBFAE752CD67}"/>
    <cellStyle name="Normal 11 2 3 3 3" xfId="264" xr:uid="{98CB65F3-1782-4852-9865-5BF946E920D8}"/>
    <cellStyle name="Normal 11 2 3 4" xfId="265" xr:uid="{15A6DD9A-A829-43BB-B860-A6EF3A23F754}"/>
    <cellStyle name="Normal 11 2 3 5" xfId="266" xr:uid="{EF4B6A72-28DC-4A88-B6B8-EDD518140E0D}"/>
    <cellStyle name="Normal 11 2 3 6" xfId="267" xr:uid="{585A6245-177B-4DCC-A34D-15B94A99A68F}"/>
    <cellStyle name="Normal 11 2 4" xfId="55" xr:uid="{933F573E-5A29-40E8-845C-7F86D0570538}"/>
    <cellStyle name="Normal 11 3" xfId="56" xr:uid="{C46C2A8A-B46A-410E-AADB-BA6F8C9B9553}"/>
    <cellStyle name="Normal 12" xfId="57" xr:uid="{B5C4A7D5-427C-4367-A040-0FF92AC77789}"/>
    <cellStyle name="Normal 13" xfId="58" xr:uid="{24798EF5-8A7B-4A53-997B-DD0BA27E5687}"/>
    <cellStyle name="Normal 13 2" xfId="59" xr:uid="{A3DB8374-0DB5-4F56-A7A7-FDD86EF6C461}"/>
    <cellStyle name="Normal 13 2 2" xfId="60" xr:uid="{85602C8A-B26E-4CE2-B910-EB5AB1A2ABCA}"/>
    <cellStyle name="Normal 13 3" xfId="15" xr:uid="{1B9DDBF1-DC04-474D-8DD8-63862C270C19}"/>
    <cellStyle name="Normal 13 3 2" xfId="61" xr:uid="{F2FFC5A8-9DCD-4C61-A4A7-9BE6A5BD61FC}"/>
    <cellStyle name="Normal 13 3 3" xfId="62" xr:uid="{FCC77D0A-B372-4D96-B203-DCA9AFAF56CA}"/>
    <cellStyle name="Normal 13 6" xfId="63" xr:uid="{CBB4A510-4E77-4D85-B078-FE412BD69F5D}"/>
    <cellStyle name="Normal 14" xfId="64" xr:uid="{D0570DFB-BD65-46A1-9442-A10D2D18D1C3}"/>
    <cellStyle name="Normal 14 2" xfId="65" xr:uid="{814EF886-4D5F-4642-B368-587A523AD946}"/>
    <cellStyle name="Normal 14 3" xfId="66" xr:uid="{AF97F56E-2C16-494B-A9AE-EA107C5A36F5}"/>
    <cellStyle name="Normal 14 4" xfId="67" xr:uid="{3FFD7D74-BC96-4334-958E-308BA96F12C7}"/>
    <cellStyle name="Normal 14 5" xfId="68" xr:uid="{57BDE2C9-4EF2-42BB-9C83-ADB3304DB1E8}"/>
    <cellStyle name="Normal 15" xfId="69" xr:uid="{BBACF3BE-7869-4306-8B69-1DF861DDE6F7}"/>
    <cellStyle name="Normal 15 2" xfId="70" xr:uid="{8D0D003C-2D62-44C3-89E5-067A68991113}"/>
    <cellStyle name="Normal 16" xfId="71" xr:uid="{13339EAC-DD30-4336-991C-36CBA012CE52}"/>
    <cellStyle name="Normal 16 2" xfId="72" xr:uid="{96877939-7074-4BAE-AC08-4F727A049B78}"/>
    <cellStyle name="Normal 16 3" xfId="268" xr:uid="{D6C4DC95-8348-48BE-A957-E1F4FA7195D6}"/>
    <cellStyle name="Normal 17" xfId="73" xr:uid="{A3FDC6A7-947C-47E2-A13C-8BFE79390A9A}"/>
    <cellStyle name="Normal 17 2" xfId="74" xr:uid="{036F1A3A-2C45-41A2-BBF7-0023BDF721AB}"/>
    <cellStyle name="Normal 17 4" xfId="253" xr:uid="{2637E2C5-4C5E-401A-AE39-D5E4F5C64400}"/>
    <cellStyle name="Normal 17 4 2" xfId="344" xr:uid="{5AB45DEB-722E-45F6-89A0-CA19C32D8B75}"/>
    <cellStyle name="Normal 18" xfId="75" xr:uid="{58F08120-C2E9-4CC0-BA2E-62AE50CBD64D}"/>
    <cellStyle name="Normal 18 2" xfId="76" xr:uid="{8F20E237-CD3D-413C-AB70-01F075FFA5AB}"/>
    <cellStyle name="Normal 19" xfId="77" xr:uid="{3D060C94-3259-426E-AE32-F5E9F3493483}"/>
    <cellStyle name="Normal 19 2" xfId="78" xr:uid="{CBEEB27A-F61E-44DE-AD1F-8AAD55AA90DB}"/>
    <cellStyle name="Normal 19 3" xfId="79" xr:uid="{00A08A18-441D-476C-A3F9-A9DAF602D707}"/>
    <cellStyle name="Normal 2" xfId="2" xr:uid="{349816FF-D757-4A36-82FE-B27D20580F2B}"/>
    <cellStyle name="Normal 2 2" xfId="81" xr:uid="{3D4DA011-6AEF-4131-A772-E350DADAFFFA}"/>
    <cellStyle name="Normal 2 2 2" xfId="82" xr:uid="{11A68418-3A2D-45C0-AB31-B58531B083CD}"/>
    <cellStyle name="Normal 2 2 2 2" xfId="8" xr:uid="{81564448-7F4D-4058-8E56-E12C85542911}"/>
    <cellStyle name="Normal 2 2 3" xfId="12" xr:uid="{4EF80ED9-01F1-44C1-B970-04BF88AA9906}"/>
    <cellStyle name="Normal 2 2_1-001-15 poliet" xfId="83" xr:uid="{7EAEF018-1DE4-4D9D-B1D8-1B3492FD071A}"/>
    <cellStyle name="Normal 2 3" xfId="84" xr:uid="{CE3DB79B-5FA5-4D01-90F5-1ACE25EB0840}"/>
    <cellStyle name="Normal 2 3 10" xfId="269" xr:uid="{9BCDFD57-7AC6-4B8E-8A93-FBC4C4CC84F7}"/>
    <cellStyle name="Normal 2 3 10 2" xfId="270" xr:uid="{6661356F-1F85-491A-9A34-58962B378716}"/>
    <cellStyle name="Normal 2 3 10 4" xfId="357" xr:uid="{BA58D5D7-0D19-42B7-8DB9-E0A691212712}"/>
    <cellStyle name="Normal 2 3 11" xfId="257" xr:uid="{66AE0EE3-BEDC-45AF-9DAD-2FDDB9957A49}"/>
    <cellStyle name="Normal 2 3 11 3" xfId="342" xr:uid="{CBFA1912-F3B0-4E0E-B9D7-6AEF11D8C38D}"/>
    <cellStyle name="Normal 2 3 13" xfId="256" xr:uid="{EFA368AE-977E-403F-BA73-EB14A17354F3}"/>
    <cellStyle name="Normal 2 3 2" xfId="85" xr:uid="{3BFF4E7E-8250-493C-88D1-E0EA22FD6010}"/>
    <cellStyle name="Normal 2 3 2 10" xfId="345" xr:uid="{0DC6FC55-816F-4AEC-8F21-EF27F19807DF}"/>
    <cellStyle name="Normal 2 3 2 2" xfId="86" xr:uid="{C8D3B4A5-CDC6-4C43-8A49-3A28B220E4C3}"/>
    <cellStyle name="Normal 2 3 2 2 2" xfId="87" xr:uid="{AE5EF166-CC5B-446D-8DDC-754521119003}"/>
    <cellStyle name="Normal 2 3 2 3" xfId="88" xr:uid="{E02F77EC-C737-4069-89C8-3863F8D156C5}"/>
    <cellStyle name="Normal 2 3 2 3 2" xfId="89" xr:uid="{B6084A4A-04F8-4BE7-99AB-A74E224C0A4F}"/>
    <cellStyle name="Normal 2 3 2 3 2 2" xfId="90" xr:uid="{AA1959CB-41A7-423A-B385-EEA0B31396DF}"/>
    <cellStyle name="Normal 2 3 2 3 2 3" xfId="91" xr:uid="{B5F4A82A-C42D-486B-A7C3-76FE800BF650}"/>
    <cellStyle name="Normal 2 3 2 3 2 3 2" xfId="271" xr:uid="{BD49FFF3-1733-4FD9-885B-D8740C418BCF}"/>
    <cellStyle name="Normal 2 3 2 3 2 4" xfId="272" xr:uid="{979AC107-CD38-4DF2-B483-7AB817B8B80E}"/>
    <cellStyle name="Normal 2 3 2 4" xfId="92" xr:uid="{3343C8F6-4809-4E1A-B13F-3191305D9556}"/>
    <cellStyle name="Normal 2 3 2 5" xfId="93" xr:uid="{F3CD01F4-2671-41AA-8EEC-6008A9D62EE1}"/>
    <cellStyle name="Normal 2 3 2 6" xfId="94" xr:uid="{E5CEDD6C-D409-4245-B044-00F13C296900}"/>
    <cellStyle name="Normal 2 3 2 6 2" xfId="95" xr:uid="{2D908722-5DCB-4DBF-B508-D9627397C493}"/>
    <cellStyle name="Normal 2 3 2 6 3" xfId="96" xr:uid="{BBEF6B08-005C-4BE5-B015-6F1AC1659AB8}"/>
    <cellStyle name="Normal 2 3 2 6 4" xfId="97" xr:uid="{72F7031B-9178-47C0-9818-89AE9AC0A1DA}"/>
    <cellStyle name="Normal 2 3 2 6 4 2" xfId="273" xr:uid="{C56EE668-D249-41B8-92C6-9D9A0D4F6848}"/>
    <cellStyle name="Normal 2 3 2 6 4 2 2" xfId="274" xr:uid="{74F1F134-0051-4CA3-A419-410C707948DF}"/>
    <cellStyle name="Normal 2 3 2 6 5" xfId="275" xr:uid="{53917B00-037D-4326-8DC7-CC5C87B67FB2}"/>
    <cellStyle name="Normal 2 3 2 7" xfId="98" xr:uid="{18CEA3C7-C3C2-4D9E-B30C-93956FA96843}"/>
    <cellStyle name="Normal 2 3 2 7 2" xfId="99" xr:uid="{F3AA41AC-6DD2-45F3-BEB2-0A73CF5939F1}"/>
    <cellStyle name="Normal 2 3 2 7 2 2" xfId="100" xr:uid="{BB442910-635A-4A43-9222-24C0216900AD}"/>
    <cellStyle name="Normal 2 3 2 7 2 2 2" xfId="10" xr:uid="{69CDAC94-C0B6-4A7B-83CD-2908897597A0}"/>
    <cellStyle name="Normal 2 3 2 7 2 2 2 2" xfId="276" xr:uid="{1D435159-78D7-489A-8CC1-8913468D2118}"/>
    <cellStyle name="Normal 2 3 2 7 2 2 2 3" xfId="277" xr:uid="{FD13B02C-0277-4F02-82A5-F59D6BC01ADC}"/>
    <cellStyle name="Normal 2 3 2 7 2 2 2 4" xfId="359" xr:uid="{E333DA2E-D7A9-4078-8205-EA97930E0AF1}"/>
    <cellStyle name="Normal 2 3 2 8" xfId="101" xr:uid="{F06836A6-2CF7-401C-A42E-4C719A649292}"/>
    <cellStyle name="Normal 2 3 2 8 2" xfId="278" xr:uid="{15C934D6-BF04-4421-8BC3-28158DA379EC}"/>
    <cellStyle name="Normal 2 3 2 8 3" xfId="279" xr:uid="{35E48EBF-8C94-4672-8803-B5C4C92A7C9D}"/>
    <cellStyle name="Normal 2 3 2 8 4" xfId="280" xr:uid="{4A9C7ADC-0058-4E65-AA8A-08749E7F1630}"/>
    <cellStyle name="Normal 2 3 3" xfId="102" xr:uid="{76FF29C4-E590-418A-B7AE-BC8C47A3FF26}"/>
    <cellStyle name="Normal 2 3 4" xfId="103" xr:uid="{9A7A91B3-6D05-40B7-AF29-9DD73C68F696}"/>
    <cellStyle name="Normal 2 3 4 2" xfId="104" xr:uid="{1EEB9BD3-3EA2-485B-80B5-CE615AE9BDE4}"/>
    <cellStyle name="Normal 2 3 4 3" xfId="105" xr:uid="{BEDA523C-7AEA-4059-8CF9-E6993130A750}"/>
    <cellStyle name="Normal 2 3 4 4" xfId="106" xr:uid="{F7B8E7C0-1BF1-4FB9-8C51-BE57D4E63BD0}"/>
    <cellStyle name="Normal 2 3 4 4 2" xfId="107" xr:uid="{EF505907-DDC8-4C56-AC23-CD55DA78BDDD}"/>
    <cellStyle name="Normal 2 3 4 4 3" xfId="281" xr:uid="{3BE19F0A-1B94-4D7E-92AD-3E00D3789F37}"/>
    <cellStyle name="Normal 2 3 4 4 4" xfId="282" xr:uid="{CE559710-31FC-4C15-BAA0-6FEB0126089E}"/>
    <cellStyle name="Normal 2 3 4 4 4 2" xfId="283" xr:uid="{F0D375B7-43A4-44B9-8C35-AF9E782BC5B4}"/>
    <cellStyle name="Normal 2 3 4 4 4 3" xfId="346" xr:uid="{B6E6F622-DE30-41BE-A2A6-452A28C635D9}"/>
    <cellStyle name="Normal 2 3 4 4 5" xfId="284" xr:uid="{EDE89E89-C9EE-4560-A994-2E12138E6B94}"/>
    <cellStyle name="Normal 2 3 4 5" xfId="108" xr:uid="{548B31DE-5640-424C-B830-2908D8234C4C}"/>
    <cellStyle name="Normal 2 3 4 7" xfId="252" xr:uid="{FED7B77E-78B0-41CC-91A2-3D5673BFFB1A}"/>
    <cellStyle name="Normal 2 3 4 7 2" xfId="347" xr:uid="{4BB1F9C6-6B19-4FF2-853D-260BDFDD9F6C}"/>
    <cellStyle name="Normal 2 3 4 8" xfId="285" xr:uid="{AA438BD4-BB78-476F-AA9D-501D13AED629}"/>
    <cellStyle name="Normal 2 3 4 9" xfId="348" xr:uid="{5B30F47F-0889-41A5-AFD7-4F877B7BF831}"/>
    <cellStyle name="Normal 2 3 5" xfId="109" xr:uid="{4442235B-972B-4833-9FBA-B578EF637043}"/>
    <cellStyle name="Normal 2 3 6" xfId="110" xr:uid="{3D27B364-0793-4298-8A6D-D7EE3C43E7BA}"/>
    <cellStyle name="Normal 2 3 6 2" xfId="286" xr:uid="{E69BA72F-36C8-401A-A806-27638CD791CD}"/>
    <cellStyle name="Normal 2 3 6 4" xfId="259" xr:uid="{7076EA3D-B7D3-4EB1-9C3C-5DCEE6BBD79E}"/>
    <cellStyle name="Normal 2 3 7" xfId="111" xr:uid="{2C90C943-C880-4CEC-B049-64D307E29A0C}"/>
    <cellStyle name="Normal 2 3 8" xfId="112" xr:uid="{2D35EF8B-6082-455F-ADD6-344E82CC859E}"/>
    <cellStyle name="Normal 2 3 8 2" xfId="349" xr:uid="{297F0A36-0C7E-49E2-939A-97BAFF8B470C}"/>
    <cellStyle name="Normal 2 3 9" xfId="287" xr:uid="{45894DB2-C7BB-4299-B257-C5ACA262E4BA}"/>
    <cellStyle name="Normal 2 4" xfId="11" xr:uid="{F0DB27A5-7C9B-4B1E-8789-17525C76A7FB}"/>
    <cellStyle name="Normal 2 4 2" xfId="113" xr:uid="{3D9D81EF-4BEE-4F1E-9E10-EDABADE21049}"/>
    <cellStyle name="Normal 2 4 2 2" xfId="114" xr:uid="{83B5BB97-A356-440E-A34B-9998BE312AF4}"/>
    <cellStyle name="Normal 2 4 2 2 2" xfId="358" xr:uid="{10BC70C2-460B-4CD3-BA20-3DFDC8537501}"/>
    <cellStyle name="Normal 2 4 2 3" xfId="115" xr:uid="{96134AFD-D37A-47F6-AD6C-8FC8CA3A7DC2}"/>
    <cellStyle name="Normal 2 4 2 4" xfId="116" xr:uid="{6673E1C5-DF81-495C-B5A2-41B0E6C4A1D6}"/>
    <cellStyle name="Normal 2 4 2 5" xfId="117" xr:uid="{411ABA7C-E396-4A21-B6F4-E466F7A69B1B}"/>
    <cellStyle name="Normal 2 4 2 6" xfId="118" xr:uid="{9BFFA67C-1B30-468B-BE99-3D51D036E224}"/>
    <cellStyle name="Normal 2 4 2 6 2" xfId="350" xr:uid="{E5F77A40-80D2-47B0-8A20-F9ED02141A3E}"/>
    <cellStyle name="Normal 2 4 2 6 2 2" xfId="288" xr:uid="{F30DF325-541D-44C6-A5AF-0E38AD4801E6}"/>
    <cellStyle name="Normal 2 4 2 7" xfId="119" xr:uid="{1E058E65-110D-4118-89F8-8B095845D6EA}"/>
    <cellStyle name="Normal 2 4 2 9" xfId="120" xr:uid="{BB9794E1-3593-4487-AEF4-3FFDEB922AB8}"/>
    <cellStyle name="Normal 2 4 3" xfId="121" xr:uid="{A8E07321-7980-48F0-A095-316A6CBA1976}"/>
    <cellStyle name="Normal 2 4 3 10" xfId="258" xr:uid="{2CD2BC83-72DA-4091-8D89-8933ACEB84E9}"/>
    <cellStyle name="Normal 2 4 3 2" xfId="122" xr:uid="{2EE01EE1-B99A-4152-A3DE-0BDDBCE9F4F3}"/>
    <cellStyle name="Normal 2 4 3 3" xfId="123" xr:uid="{B5F0D910-AAE7-4201-827E-D2FFD0E20572}"/>
    <cellStyle name="Normal 2 4 3 3 2" xfId="124" xr:uid="{68A735B3-1381-40B4-8950-D27A33A1D462}"/>
    <cellStyle name="Normal 2 4 3 3 3" xfId="125" xr:uid="{B1813958-84FD-4DD8-B8CB-D23B1B310D0D}"/>
    <cellStyle name="Normal 2 4 3 3 4" xfId="126" xr:uid="{71B0E8DF-8DA0-4C1C-8397-1ADCF604FC0C}"/>
    <cellStyle name="Normal 2 4 3 3 4 2" xfId="127" xr:uid="{7E7CEE39-2134-4986-AF83-810BD5ECA361}"/>
    <cellStyle name="Normal 2 4 3 3 4 2 2" xfId="128" xr:uid="{6AEB8C5F-BA3B-4197-A24F-D5F09348E07A}"/>
    <cellStyle name="Normal 2 4 3 3 4 2 3" xfId="289" xr:uid="{6C480F35-2FA2-4BD6-A82A-43E1065DFDFC}"/>
    <cellStyle name="Normal 2 4 3 3 4 2 4" xfId="290" xr:uid="{DBBD5D55-96DE-4BF8-B93B-DE16265A0035}"/>
    <cellStyle name="Normal 2 4 3 3 4 2 4 2" xfId="291" xr:uid="{D18DFC36-8E40-4496-9823-E6C5EAC0F478}"/>
    <cellStyle name="Normal 2 4 3 3 4 2 4 3" xfId="351" xr:uid="{787F60F8-9538-4526-880C-133FFB28DA38}"/>
    <cellStyle name="Normal 2 4 3 3 4 2 5" xfId="292" xr:uid="{7EE5EE18-8161-4D65-8981-0B777B77B5BB}"/>
    <cellStyle name="Normal 2 4 3 3 4 2 6" xfId="293" xr:uid="{EA455980-F2F3-4AA7-A7A3-1A83EF274D5D}"/>
    <cellStyle name="Normal 2 4 3 3 4 3" xfId="129" xr:uid="{92AC4937-1CD7-4805-9CC9-728154D23441}"/>
    <cellStyle name="Normal 2 4 3 3 4 3 2" xfId="294" xr:uid="{67230349-F789-42B8-8C78-D348AC1F8B50}"/>
    <cellStyle name="Normal 2 4 3 3 4 4" xfId="295" xr:uid="{EB1D848B-5AB1-4B89-83C9-78354EFDB5AE}"/>
    <cellStyle name="Normal 2 4 3 3 4 5" xfId="296" xr:uid="{73B6ACFF-AABC-4C23-8D73-6A88DB802291}"/>
    <cellStyle name="Normal 2 4 3 3 5" xfId="130" xr:uid="{5A8FB78A-95D5-40B4-B389-9BD075DC416E}"/>
    <cellStyle name="Normal 2 4 3 3 7" xfId="254" xr:uid="{0EE7E8DE-A112-4AF2-BF41-32B5101A89A1}"/>
    <cellStyle name="Normal 2 4 3 3 7 2" xfId="352" xr:uid="{D1542068-0A56-4AE9-82FD-2E069BD01F75}"/>
    <cellStyle name="Normal 2 4 3 3 8" xfId="353" xr:uid="{F62BF67F-7660-490C-A07A-9709186BDF80}"/>
    <cellStyle name="Normal 2 4 3 4" xfId="131" xr:uid="{E0399C22-7ECB-4A3F-B4C5-BFC72C9BBC5E}"/>
    <cellStyle name="Normal 2 4 3 4 2" xfId="132" xr:uid="{16159C40-93DA-4BEB-9DDF-31EBC1989A5E}"/>
    <cellStyle name="Normal 2 4 3 4 4" xfId="297" xr:uid="{371F2F26-76D9-476E-9DB4-CD91287FF9FE}"/>
    <cellStyle name="Normal 2 4 3 5" xfId="133" xr:uid="{7FCF5860-C866-4450-9E66-EEC7D6EF5655}"/>
    <cellStyle name="Normal 2 4 3 6" xfId="134" xr:uid="{5F56C4E9-9760-42B1-9345-1A9187F20582}"/>
    <cellStyle name="Normal 2 4 3 7" xfId="135" xr:uid="{FCF2B151-8798-43E2-9F56-4796D7D82E17}"/>
    <cellStyle name="Normal 2 4 3 7 2" xfId="136" xr:uid="{4E75FBFB-4222-433B-8506-0B5CDAD6BD76}"/>
    <cellStyle name="Normal 2 4 3 7 2 2" xfId="298" xr:uid="{1B361815-1B67-4527-BAAD-E0E70EA59AFD}"/>
    <cellStyle name="Normal 2 4 3 7 2 3" xfId="299" xr:uid="{8744C03C-5010-4A95-9BDE-EC13DFCBE481}"/>
    <cellStyle name="Normal 2 4 3 7 3" xfId="300" xr:uid="{831FBC1A-8EEC-4938-82F7-BD4BB9C1D730}"/>
    <cellStyle name="Normal 2 4 3 8" xfId="137" xr:uid="{34BFB02A-BFFB-43D9-BB40-CCB6B0E8C5DC}"/>
    <cellStyle name="Normal 2 4 4" xfId="138" xr:uid="{12574A11-D28D-4F26-8F8F-4E369244E328}"/>
    <cellStyle name="Normal 2 4 5" xfId="139" xr:uid="{53E0A718-1118-4B4E-ABE8-811875DB3456}"/>
    <cellStyle name="Normal 2 4 6" xfId="140" xr:uid="{D4F331E7-156F-4703-B788-8367EBBAA7BD}"/>
    <cellStyle name="Normal 2 4 6 10" xfId="354" xr:uid="{72691CC9-F5D7-414C-9491-9C6E1A130432}"/>
    <cellStyle name="Normal 2 4 6 2" xfId="141" xr:uid="{652010A5-B0B9-444B-BB47-BFC46C544718}"/>
    <cellStyle name="Normal 2 4 6 3" xfId="142" xr:uid="{30B47D2C-8F8F-4D9D-8BD2-A2F0CD5B0F94}"/>
    <cellStyle name="Normal 2 4 6 4" xfId="143" xr:uid="{6E97C78B-43D7-4F89-AFB4-8BABE79F48F1}"/>
    <cellStyle name="Normal 2 4 6 5" xfId="301" xr:uid="{5FFFEE71-9283-4C26-9D26-4D6C336D54D0}"/>
    <cellStyle name="Normal 2 4 6 6" xfId="302" xr:uid="{27A59884-B0F1-4CF9-9DED-B95881BB9ADF}"/>
    <cellStyle name="Normal 2 4 6 7" xfId="303" xr:uid="{F9FD9518-16CB-4B07-A492-6283DF2AF13C}"/>
    <cellStyle name="Normal 2 4 7" xfId="144" xr:uid="{1EFE31C2-A43A-49F1-98B9-59CB9B027943}"/>
    <cellStyle name="Normal 2 4 8" xfId="145" xr:uid="{260ECCF3-D5D3-4E22-8F0A-EE8A6175D885}"/>
    <cellStyle name="Normal 2 4_14-010-15" xfId="146" xr:uid="{DAAB8DC6-AB12-4D1A-80FB-E5E0A6677893}"/>
    <cellStyle name="Normal 2 5" xfId="147" xr:uid="{D39B9517-8C43-4AE3-92BD-5340E0B01551}"/>
    <cellStyle name="Normal 2 5 2" xfId="148" xr:uid="{752C0410-7CB7-42BE-9C1B-6153E3F4CF51}"/>
    <cellStyle name="Normal 2 5 2 2" xfId="149" xr:uid="{A1A9E794-C763-4CD3-A17E-D0577C8BC1F6}"/>
    <cellStyle name="Normal 2 5 2 2 2" xfId="304" xr:uid="{B7A1CD85-27D2-4D13-9C66-DB3876CC8C26}"/>
    <cellStyle name="Normal 2 5 2 2 2 2" xfId="305" xr:uid="{83C705E0-A019-4B09-92D1-82DC71B77EC0}"/>
    <cellStyle name="Normal 2 5 2 3" xfId="306" xr:uid="{656E9D3C-CEE9-4140-B5FE-098982CCF331}"/>
    <cellStyle name="Normal 2 5 2 3 2" xfId="307" xr:uid="{0AD7B169-0150-46E2-BD3E-4D8F3EBD74F0}"/>
    <cellStyle name="Normal 2 5 3" xfId="150" xr:uid="{908445D7-3745-425C-A2E7-2CB713995AD0}"/>
    <cellStyle name="Normal 2 5 4" xfId="151" xr:uid="{1F83C607-0F37-4582-8ADC-14FD3E625327}"/>
    <cellStyle name="Normal 2 5 5" xfId="308" xr:uid="{A5B8214C-4A9C-49A3-BAEA-C9A9EF7D4A80}"/>
    <cellStyle name="Normal 2 6" xfId="152" xr:uid="{A2BC6035-2052-4B83-8156-FC7AEEEC7660}"/>
    <cellStyle name="Normal 2 6 2" xfId="309" xr:uid="{C09E12E1-8D6E-4E54-BEBD-F14EA2EF1FF4}"/>
    <cellStyle name="Normal 2 6 3" xfId="310" xr:uid="{1D09FEB3-4BDF-4F69-9B75-AB06B9A865DE}"/>
    <cellStyle name="Normal 2 6 4" xfId="311" xr:uid="{729C7F12-C0AE-47F0-8650-ABC33D19DF57}"/>
    <cellStyle name="Normal 2 6 4 2" xfId="255" xr:uid="{CA3ADDDF-C600-4F99-8CB8-9515667C248C}"/>
    <cellStyle name="Normal 2 6 4 2 2" xfId="355" xr:uid="{889E5F66-6973-4961-B34B-AF28CC33F4AC}"/>
    <cellStyle name="Normal 2 7" xfId="153" xr:uid="{C04EB764-6E10-4FFA-BEFE-22C2A28FF76E}"/>
    <cellStyle name="Normal 2 8" xfId="80" xr:uid="{E7E2FDE6-4138-4199-A5D7-7E47525F3704}"/>
    <cellStyle name="Normal 2_17-013-15 Ashtarak-kosh ZU" xfId="154" xr:uid="{E1CC8B98-F104-453F-960A-F226FB605F0D}"/>
    <cellStyle name="Normal 20" xfId="155" xr:uid="{6FCFD134-EC7B-4F34-9075-CC0C4CAEEA24}"/>
    <cellStyle name="Normal 20 2" xfId="312" xr:uid="{6BB1CFD7-EDB2-4CE9-91EA-0F2879B12945}"/>
    <cellStyle name="Normal 21" xfId="156" xr:uid="{101A863C-9C31-4007-B586-18E84CF24C65}"/>
    <cellStyle name="Normal 21 2" xfId="313" xr:uid="{1DD89413-BCB0-4BB1-B6F7-2D1705E026C6}"/>
    <cellStyle name="Normal 22" xfId="157" xr:uid="{0B16A126-16F1-416A-A352-9D4B0D1001B5}"/>
    <cellStyle name="Normal 23" xfId="13" xr:uid="{333FC7E3-F510-4690-8846-A9A42CF38E3A}"/>
    <cellStyle name="Normal 23 2" xfId="158" xr:uid="{1A2BE605-A427-4E2E-8D1C-3AF50C3360FA}"/>
    <cellStyle name="Normal 24" xfId="262" xr:uid="{D4E34C2D-6A0B-4A60-B3F9-74E4051AAFBD}"/>
    <cellStyle name="Normal 25" xfId="6" xr:uid="{302F4495-C76F-4F53-9F85-2F10BCA3E589}"/>
    <cellStyle name="Normal 26" xfId="360" xr:uid="{2FECADA0-DDD2-40FF-ABFE-2CC72151BCDA}"/>
    <cellStyle name="Normal 27" xfId="365" xr:uid="{456B636C-193C-456A-99BE-60FF1EBD87C9}"/>
    <cellStyle name="Normal 3" xfId="4" xr:uid="{B1CAA247-7CB3-40A5-BEF7-BEE858245A34}"/>
    <cellStyle name="Normal 3 2" xfId="160" xr:uid="{5DAF8AAB-DCF9-4CCF-8861-31E5D85DE63A}"/>
    <cellStyle name="Normal 3 2 2" xfId="9" xr:uid="{BC1A493A-9556-40AD-9652-D68513509985}"/>
    <cellStyle name="Normal 3 2 2 2" xfId="314" xr:uid="{61BC61CF-92B1-4BAE-A3C0-25409015A851}"/>
    <cellStyle name="Normal 3 2 3" xfId="161" xr:uid="{83638B88-5182-4869-80C0-8BDBBF62EB8A}"/>
    <cellStyle name="Normal 3 3" xfId="162" xr:uid="{CD7E684A-F2E5-4401-A3E5-05A4FB93CFB8}"/>
    <cellStyle name="Normal 3 3 2" xfId="163" xr:uid="{BDDDBF7B-0091-4C3B-98EB-AF12FE33AC20}"/>
    <cellStyle name="Normal 3 4" xfId="164" xr:uid="{4D23EC5E-600A-481B-936F-D4283B9BA828}"/>
    <cellStyle name="Normal 3 5" xfId="165" xr:uid="{EA62BE6E-4B14-44CE-BF41-9DCBB9BD2773}"/>
    <cellStyle name="Normal 3 6" xfId="159" xr:uid="{82361B4C-597B-4AC3-B250-CB0277735126}"/>
    <cellStyle name="Normal 3_18-029-15" xfId="166" xr:uid="{3726CD25-0A42-47C1-82A7-C6A72C9186A0}"/>
    <cellStyle name="Normal 4" xfId="167" xr:uid="{549CE8E7-2076-4D94-9B90-EF973DCFD76E}"/>
    <cellStyle name="Normal 4 2" xfId="168" xr:uid="{BDF36EF6-1322-45E5-A732-7BC8480E7F44}"/>
    <cellStyle name="Normal 4 3" xfId="169" xr:uid="{33E012B5-5E60-4298-ADFC-7009A524990D}"/>
    <cellStyle name="Normal 5" xfId="170" xr:uid="{E94E1A9B-0743-4391-93B8-C62D4753409E}"/>
    <cellStyle name="Normal 5 2" xfId="171" xr:uid="{5E151B14-0458-481C-B5A8-E803EA12B226}"/>
    <cellStyle name="Normal 6" xfId="172" xr:uid="{8555C1CB-B934-41DD-9C2E-A842C128266F}"/>
    <cellStyle name="Normal 6 2" xfId="16" xr:uid="{F5771688-FAA6-4ACE-916E-63EFAF7B3FE9}"/>
    <cellStyle name="Normal 6 2 2" xfId="173" xr:uid="{0C69837C-77D4-49C3-AB39-832AF8E39346}"/>
    <cellStyle name="Normal 6 2 2 2" xfId="343" xr:uid="{397245F1-FA75-4F58-888F-19DA5B802465}"/>
    <cellStyle name="Normal 6 2 3" xfId="174" xr:uid="{6770993F-E9C9-4F92-B7B7-0BBED529F7DF}"/>
    <cellStyle name="Normal 6 2 4" xfId="175" xr:uid="{723528BD-2084-491A-A7C0-09E198609F7A}"/>
    <cellStyle name="Normal 6 2 5" xfId="176" xr:uid="{CA38FBA1-B7A8-4584-8C23-A628CDBCEF4B}"/>
    <cellStyle name="Normal 6 2 6" xfId="315" xr:uid="{1E485368-FEA0-4753-BC68-5E8E4D49594E}"/>
    <cellStyle name="Normal 6 3" xfId="177" xr:uid="{5DE9A7A2-6215-4B14-AD00-DBB5749A207C}"/>
    <cellStyle name="Normal 7" xfId="178" xr:uid="{B7B1A748-1DE5-4CA7-826F-AC811D97ADDB}"/>
    <cellStyle name="Normal 7 10" xfId="179" xr:uid="{811C3FB8-4346-458A-905A-19E417C702AD}"/>
    <cellStyle name="Normal 7 11" xfId="180" xr:uid="{A361D701-FC7B-4ADB-85C4-924EA3BE2AD6}"/>
    <cellStyle name="Normal 7 11 2" xfId="260" xr:uid="{E289610C-0E2E-49FA-B941-6FCBA11D5588}"/>
    <cellStyle name="Normal 7 11 3" xfId="316" xr:uid="{E68DF4CE-70C4-4E92-A9E0-DCCB02EE6B70}"/>
    <cellStyle name="Normal 7 12" xfId="317" xr:uid="{DBCF1442-E226-4D42-9255-AD729FC7B2E1}"/>
    <cellStyle name="Normal 7 13" xfId="318" xr:uid="{33D58DF5-E4EB-46EA-8DE1-9B3100B6AC60}"/>
    <cellStyle name="Normal 7 14" xfId="319" xr:uid="{C14CB317-0066-4984-8910-89BDD1A88972}"/>
    <cellStyle name="Normal 7 16" xfId="320" xr:uid="{024CD882-4824-4AC1-BD09-C900AD6FB077}"/>
    <cellStyle name="Normal 7 2" xfId="181" xr:uid="{2BF11519-B5B6-424D-A66E-2AC5B7055B65}"/>
    <cellStyle name="Normal 7 2 2" xfId="182" xr:uid="{805008A7-46B0-4D45-AD5A-5849562D7F20}"/>
    <cellStyle name="Normal 7 2 3" xfId="183" xr:uid="{9139C6C0-C3E5-4090-B028-7CEAD92133C7}"/>
    <cellStyle name="Normal 7 2 3 2" xfId="184" xr:uid="{47652BB8-E431-4343-A628-1A1C7FC9D09A}"/>
    <cellStyle name="Normal 7 2 4" xfId="185" xr:uid="{F720FDF3-F3F7-4B48-A867-27DAE0709FF4}"/>
    <cellStyle name="Normal 7 3" xfId="186" xr:uid="{1E49FAFD-44E9-4CFB-812B-6EF50FE71B01}"/>
    <cellStyle name="Normal 7 3 2" xfId="187" xr:uid="{D69DD000-1AF7-46F4-9DC6-B1695C74E141}"/>
    <cellStyle name="Normal 7 4" xfId="188" xr:uid="{4676E123-5384-4764-AF7B-661D09B6E6A8}"/>
    <cellStyle name="Normal 7 5" xfId="189" xr:uid="{832733A0-4B03-4F67-B97A-8B7471DE8596}"/>
    <cellStyle name="Normal 7 5 2" xfId="190" xr:uid="{39B606F4-43FA-492F-8B93-5CBFC8A01BD0}"/>
    <cellStyle name="Normal 7 6" xfId="191" xr:uid="{D1C1B194-0A02-43C4-B641-EB0C99630F46}"/>
    <cellStyle name="Normal 7 6 2" xfId="192" xr:uid="{BBE43705-6361-4AAA-B1DD-7B02D67C6BCE}"/>
    <cellStyle name="Normal 7 6 3" xfId="321" xr:uid="{8DED7B15-2D5D-4BB3-8890-8184479BA087}"/>
    <cellStyle name="Normal 7 6 4" xfId="322" xr:uid="{DC68461D-43AB-48D2-88C1-8749794AD598}"/>
    <cellStyle name="Normal 7 6 5" xfId="323" xr:uid="{7F382124-C2C3-40AE-8A2D-6D169CF0A843}"/>
    <cellStyle name="Normal 7 7" xfId="193" xr:uid="{B2A11278-4487-495E-8171-F1135F0A3BDB}"/>
    <cellStyle name="Normal 7 7 2" xfId="324" xr:uid="{63EE1465-206E-449A-AAEA-FC5518646F21}"/>
    <cellStyle name="Normal 7 7 3" xfId="325" xr:uid="{9AE134B9-02BD-4B34-9344-9179699E3672}"/>
    <cellStyle name="Normal 7 7 4" xfId="326" xr:uid="{C3EF39A6-C996-4DC6-8DBD-CAC15BC99D2D}"/>
    <cellStyle name="Normal 7 7 6" xfId="327" xr:uid="{1DC242CE-E1F7-4C47-B2DA-C6A06813745A}"/>
    <cellStyle name="Normal 7 8" xfId="194" xr:uid="{6EA6A1AB-56FE-461B-B8BC-9D5E8698DC0D}"/>
    <cellStyle name="Normal 7 9" xfId="195" xr:uid="{542AD987-B104-4792-B699-59255F1127EC}"/>
    <cellStyle name="Normal 8" xfId="17" xr:uid="{E0F22E39-7523-4C45-A468-5BA01576C647}"/>
    <cellStyle name="Normal 8 10" xfId="196" xr:uid="{5A21B9F2-79C8-4B54-A0DE-29DFE5DB400C}"/>
    <cellStyle name="Normal 8 10 2 2" xfId="328" xr:uid="{A9519417-7867-45B3-A9AC-EEEDDC9412A3}"/>
    <cellStyle name="Normal 8 2" xfId="197" xr:uid="{FD649221-CF5C-4702-8F54-02AB72DB8899}"/>
    <cellStyle name="Normal 8 2 2" xfId="198" xr:uid="{50854558-830B-4FE3-8520-7BDFD8398839}"/>
    <cellStyle name="Normal 8 2 2 3" xfId="329" xr:uid="{7FC1568E-13A7-416E-B759-9910B3312A3E}"/>
    <cellStyle name="Normal 8 2 3" xfId="199" xr:uid="{24807E0B-AB41-4674-86AE-0AA31AEDB9C0}"/>
    <cellStyle name="Normal 8 2 3 10" xfId="330" xr:uid="{40FCA75A-9098-4CFB-821E-D4EEBF9067B8}"/>
    <cellStyle name="Normal 8 2 3 12" xfId="361" xr:uid="{F5EF7EC8-3A1D-4D8C-935E-482141DB2ADF}"/>
    <cellStyle name="Normal 8 2 3 2" xfId="200" xr:uid="{8453C09B-47DA-479B-901B-1557C72A4B5D}"/>
    <cellStyle name="Normal 8 2 3 3" xfId="201" xr:uid="{5875941F-7331-4468-8E31-F4F5BCB9F0D5}"/>
    <cellStyle name="Normal 8 2 3 4" xfId="202" xr:uid="{7365F14B-B8AE-45EF-9052-E3E947CCAA37}"/>
    <cellStyle name="Normal 8 2 3 4 2" xfId="331" xr:uid="{CB12AF04-E621-46B5-954C-E2E1344B0469}"/>
    <cellStyle name="Normal 8 2 3 5" xfId="332" xr:uid="{A51CBAC9-9D01-4FC1-8FEB-81493F9712D9}"/>
    <cellStyle name="Normal 8 2 3 6" xfId="333" xr:uid="{EC7B8C63-EF54-45DC-8505-29ABE64A75DA}"/>
    <cellStyle name="Normal 8 2 3 7" xfId="334" xr:uid="{BF08F069-509B-4101-9E99-5A14BDA0696D}"/>
    <cellStyle name="Normal 8 2 4" xfId="203" xr:uid="{DFD059B9-1605-4A7A-AE17-87B9FFE18E53}"/>
    <cellStyle name="Normal 8 3" xfId="204" xr:uid="{D9913962-0EAF-4A30-862B-CBDCF176A2CB}"/>
    <cellStyle name="Normal 8 3 2" xfId="205" xr:uid="{78BF27B0-1799-42AE-84AA-B0DF1EAF4C19}"/>
    <cellStyle name="Normal 8 3 3" xfId="206" xr:uid="{174F0371-C05B-45CB-9EFE-9A0EC1A52841}"/>
    <cellStyle name="Normal 8 3 4" xfId="335" xr:uid="{3FE049D5-1850-4283-ACED-467CF54E13D0}"/>
    <cellStyle name="Normal 8 3 5" xfId="336" xr:uid="{FB2C1072-86BC-409A-84FC-769C568A83B9}"/>
    <cellStyle name="Normal 8 3 7" xfId="356" xr:uid="{684B0A29-D6C1-4DB4-811F-CABD2093B4AB}"/>
    <cellStyle name="Normal 8 4" xfId="207" xr:uid="{F117C12D-3EC8-430C-A156-4B80BD72574A}"/>
    <cellStyle name="Normal 8 5" xfId="208" xr:uid="{10F813E8-6BEB-43C4-AF74-50CF4B2DB345}"/>
    <cellStyle name="Normal 8 5 2" xfId="209" xr:uid="{0304B60B-B120-485D-B66C-373D0BA4659E}"/>
    <cellStyle name="Normal 8 5 3" xfId="210" xr:uid="{4B637AC5-07A5-4277-A8EB-81894DF23BA9}"/>
    <cellStyle name="Normal 8 6" xfId="211" xr:uid="{E98C504A-D9F5-4A0F-A4DE-28675C395697}"/>
    <cellStyle name="Normal 8 7" xfId="212" xr:uid="{B1DE2855-7866-475D-BEC3-90B9A5815FC7}"/>
    <cellStyle name="Normal 8 8" xfId="213" xr:uid="{90227427-D020-46DE-B71C-08FA1347FFF6}"/>
    <cellStyle name="Normal 8 9" xfId="214" xr:uid="{B66A4057-6B3D-438F-9EAF-A1968071A2F9}"/>
    <cellStyle name="Normal 9" xfId="215" xr:uid="{B0C6A36C-65FA-4A57-A1D3-DCE277E8F132}"/>
    <cellStyle name="Normal 9 2" xfId="216" xr:uid="{A3587DB5-0BC2-4E29-AD90-8C077826A39C}"/>
    <cellStyle name="Normal 9 3" xfId="217" xr:uid="{2D2E55C7-9490-4F0D-B233-198AC42C24F4}"/>
    <cellStyle name="Normal 9 4" xfId="218" xr:uid="{EC958626-5667-4D35-BBAC-ABE4AC2896D6}"/>
    <cellStyle name="Normal 9 5" xfId="219" xr:uid="{81C66F63-1C6C-478F-BB89-766C3782AABD}"/>
    <cellStyle name="Normal 9 6" xfId="220" xr:uid="{B82ACB92-82DF-4AA0-A476-E7DA9A21CC55}"/>
    <cellStyle name="Normal 9 7" xfId="337" xr:uid="{3D7D4827-E6B3-4CBF-841A-C4EA5EC8585A}"/>
    <cellStyle name="Normal 9 8" xfId="338" xr:uid="{4680013C-6F37-4FEB-98F4-1F6C6B99E59B}"/>
    <cellStyle name="Normal 9 9" xfId="339" xr:uid="{08ED5C76-F013-4CE8-BCCD-A12776B08C99}"/>
    <cellStyle name="Акцент1" xfId="221" xr:uid="{38352CC2-F7A4-456C-8647-287E2799A5B5}"/>
    <cellStyle name="Акцент2" xfId="222" xr:uid="{E1E17820-4FB2-4A62-82C7-EB7DC90654F2}"/>
    <cellStyle name="Акцент3" xfId="223" xr:uid="{7E921DAB-C2E1-4447-822E-1350C07131D3}"/>
    <cellStyle name="Акцент4" xfId="224" xr:uid="{D19648DD-208A-4F3E-8CD5-0A7E280E85E2}"/>
    <cellStyle name="Акцент5" xfId="225" xr:uid="{706E945C-93B4-4E49-8048-BC82B4486C0B}"/>
    <cellStyle name="Акцент6" xfId="226" xr:uid="{E8C56B7A-1B0C-48AF-93FB-D28C4A8728BE}"/>
    <cellStyle name="Ввод " xfId="227" xr:uid="{7266B033-7B1A-4B51-B541-A7EC6E67C8F4}"/>
    <cellStyle name="Вывод" xfId="228" xr:uid="{9DD01796-7112-4105-9111-20358BEAB067}"/>
    <cellStyle name="Вычисление" xfId="229" xr:uid="{EEFCCBC0-5308-42ED-B9D1-2D4297C1C5BC}"/>
    <cellStyle name="Денежный 2" xfId="230" xr:uid="{D77BD153-DCC9-47C8-913F-21FD81376858}"/>
    <cellStyle name="Заголовок 1" xfId="231" xr:uid="{662E8A6D-E04C-4DB0-93DE-2B64AD396E92}"/>
    <cellStyle name="Заголовок 2" xfId="232" xr:uid="{3F8EBDB7-900E-470F-AD76-810772C22F78}"/>
    <cellStyle name="Заголовок 3" xfId="233" xr:uid="{98379CED-6940-4A06-B156-2DC7879AEF4A}"/>
    <cellStyle name="Заголовок 4" xfId="234" xr:uid="{52FFB5E0-FC84-47E0-A8CA-15BAFE4D06F7}"/>
    <cellStyle name="Итог" xfId="235" xr:uid="{E7FE2639-85B2-4D67-AA38-26644DEB7C7E}"/>
    <cellStyle name="Контрольная ячейка" xfId="236" xr:uid="{0F51261A-C61C-447E-BE63-50630E3C6A21}"/>
    <cellStyle name="Название" xfId="237" xr:uid="{C8C1DC61-EDFA-407C-84A7-9206887693CD}"/>
    <cellStyle name="Нейтральный" xfId="238" xr:uid="{AEA20255-65EC-487F-BE61-72CFCC12CA5E}"/>
    <cellStyle name="Обычный 2" xfId="14" xr:uid="{036D8E99-4F92-42CC-8129-624B217F5F18}"/>
    <cellStyle name="Обычный 2 2" xfId="239" xr:uid="{B58EDE6A-5707-486C-91F2-7A99D6CC5787}"/>
    <cellStyle name="Обычный 2 2 2" xfId="240" xr:uid="{56B26FBC-9C7C-4A17-BC77-530417C1C0A6}"/>
    <cellStyle name="Обычный 2 2 3" xfId="364" xr:uid="{92BC8010-FFCD-4F4D-880E-80B88E1CD03D}"/>
    <cellStyle name="Обычный 2 3" xfId="241" xr:uid="{87355598-180A-4F4B-BAAB-ED7EBD9BEEDE}"/>
    <cellStyle name="Обычный 2 4" xfId="340" xr:uid="{DDB89030-D518-463B-895A-EBDE42CF2812}"/>
    <cellStyle name="Обычный 2 5" xfId="363" xr:uid="{EC719CB3-B927-4EAC-BDAE-705268B42E90}"/>
    <cellStyle name="Обычный 3" xfId="242" xr:uid="{380F3801-B07B-491D-AE25-5DB4FF5FB360}"/>
    <cellStyle name="Обычный 3 2" xfId="243" xr:uid="{C5534F1F-EA91-482F-A9F2-64D7DCCF394A}"/>
    <cellStyle name="Обычный 3 3" xfId="341" xr:uid="{76CCD3C3-4340-4BB3-808A-9DC6A516F0FB}"/>
    <cellStyle name="Обычный_CHarencavan N 6" xfId="366" xr:uid="{A7CC5A43-DC51-4A77-A566-1D65B3DC9364}"/>
    <cellStyle name="Плохой" xfId="244" xr:uid="{3CFEEC77-FD95-47CF-93A3-61DDA90B5E98}"/>
    <cellStyle name="Пояснение" xfId="245" xr:uid="{2667CD5D-4169-46CD-ACD0-88A7092ED34E}"/>
    <cellStyle name="Примечание" xfId="246" xr:uid="{B8828677-FC28-4324-85E6-5851182840E1}"/>
    <cellStyle name="Примечание 2" xfId="247" xr:uid="{C6699B82-8A8E-4849-B4ED-82A1CEBEF0CD}"/>
    <cellStyle name="Связанная ячейка" xfId="248" xr:uid="{7F824FF4-4D6E-452D-8DAE-415DAD685801}"/>
    <cellStyle name="Текст предупреждения" xfId="249" xr:uid="{5755A335-1A43-4118-8856-742DBCAB1B26}"/>
    <cellStyle name="Финансовый 2" xfId="250" xr:uid="{DBEC619B-CD53-4C73-8CF5-B121B8BB1277}"/>
    <cellStyle name="Хороший" xfId="251" xr:uid="{11344685-C19E-4E82-B875-8F3FDB13CB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1620"/>
  <sheetViews>
    <sheetView tabSelected="1" view="pageLayout" topLeftCell="B743" zoomScaleNormal="85" workbookViewId="0">
      <selection activeCell="N759" sqref="N759"/>
    </sheetView>
  </sheetViews>
  <sheetFormatPr defaultColWidth="14.42578125" defaultRowHeight="15" customHeight="1" x14ac:dyDescent="0.3"/>
  <cols>
    <col min="1" max="1" width="7.85546875" style="30" hidden="1" customWidth="1"/>
    <col min="2" max="2" width="20.42578125" style="66" bestFit="1" customWidth="1"/>
    <col min="3" max="3" width="38.7109375" style="165" customWidth="1"/>
    <col min="4" max="4" width="45.85546875" style="166" hidden="1" customWidth="1"/>
    <col min="5" max="5" width="10.28515625" style="167" customWidth="1"/>
    <col min="6" max="6" width="9" style="167" customWidth="1"/>
    <col min="7" max="7" width="19.28515625" style="168" customWidth="1"/>
    <col min="8" max="8" width="13.42578125" style="169" customWidth="1"/>
    <col min="9" max="9" width="18.7109375" style="168" customWidth="1"/>
    <col min="10" max="10" width="11.140625" style="30" hidden="1" customWidth="1"/>
    <col min="11" max="11" width="27.7109375" style="75" hidden="1" customWidth="1"/>
    <col min="12" max="12" width="9.140625" style="26" customWidth="1"/>
    <col min="13" max="76" width="14.42578125" style="1"/>
  </cols>
  <sheetData>
    <row r="1" spans="2:13" ht="19.5" customHeight="1" x14ac:dyDescent="0.25">
      <c r="B1" s="256" t="s">
        <v>26</v>
      </c>
      <c r="C1" s="256"/>
      <c r="D1" s="256"/>
      <c r="E1" s="256"/>
      <c r="F1" s="256"/>
      <c r="G1" s="256"/>
      <c r="H1" s="256"/>
      <c r="I1" s="256"/>
      <c r="K1" s="54"/>
      <c r="L1" s="31"/>
    </row>
    <row r="2" spans="2:13" ht="16.5" x14ac:dyDescent="0.25">
      <c r="B2" s="151"/>
      <c r="C2" s="152"/>
      <c r="D2" s="153"/>
      <c r="E2" s="151"/>
      <c r="F2" s="151"/>
      <c r="G2" s="154"/>
      <c r="H2" s="155"/>
      <c r="I2" s="154"/>
      <c r="K2" s="54"/>
      <c r="L2" s="31"/>
    </row>
    <row r="3" spans="2:13" ht="69.75" customHeight="1" x14ac:dyDescent="0.25">
      <c r="B3" s="262" t="s">
        <v>147</v>
      </c>
      <c r="C3" s="262"/>
      <c r="D3" s="262"/>
      <c r="E3" s="262"/>
      <c r="F3" s="262"/>
      <c r="G3" s="262"/>
      <c r="H3" s="262"/>
      <c r="I3" s="262"/>
      <c r="K3" s="54"/>
      <c r="L3" s="31"/>
    </row>
    <row r="4" spans="2:13" ht="17.25" customHeight="1" x14ac:dyDescent="0.25">
      <c r="B4" s="156"/>
      <c r="C4" s="152"/>
      <c r="D4" s="152"/>
      <c r="E4" s="156"/>
      <c r="F4" s="156"/>
      <c r="G4" s="157"/>
      <c r="H4" s="158" t="s">
        <v>27</v>
      </c>
      <c r="I4" s="157"/>
      <c r="J4" s="33"/>
      <c r="K4" s="32"/>
      <c r="L4" s="31"/>
    </row>
    <row r="5" spans="2:13" ht="17.25" customHeight="1" x14ac:dyDescent="0.25">
      <c r="B5" s="156"/>
      <c r="C5" s="152"/>
      <c r="D5" s="152"/>
      <c r="E5" s="156"/>
      <c r="F5" s="156"/>
      <c r="G5" s="261" t="s">
        <v>1199</v>
      </c>
      <c r="H5" s="261"/>
      <c r="I5" s="261"/>
      <c r="J5" s="33"/>
      <c r="K5" s="32"/>
      <c r="L5" s="31"/>
    </row>
    <row r="6" spans="2:13" ht="17.25" customHeight="1" x14ac:dyDescent="0.25">
      <c r="B6" s="156"/>
      <c r="C6" s="152"/>
      <c r="D6" s="152"/>
      <c r="E6" s="156"/>
      <c r="F6" s="156"/>
      <c r="G6" s="157"/>
      <c r="H6" s="158"/>
      <c r="I6" s="157"/>
      <c r="J6" s="33"/>
      <c r="K6" s="32"/>
      <c r="L6" s="31"/>
    </row>
    <row r="7" spans="2:13" ht="17.25" customHeight="1" x14ac:dyDescent="0.25">
      <c r="B7" s="257" t="s">
        <v>28</v>
      </c>
      <c r="C7" s="258"/>
      <c r="D7" s="258"/>
      <c r="E7" s="258"/>
      <c r="F7" s="258"/>
      <c r="G7" s="258"/>
      <c r="H7" s="258"/>
      <c r="I7" s="258"/>
      <c r="J7" s="33"/>
      <c r="K7" s="32"/>
      <c r="L7" s="31"/>
    </row>
    <row r="8" spans="2:13" ht="17.25" customHeight="1" x14ac:dyDescent="0.25">
      <c r="B8" s="259" t="s">
        <v>187</v>
      </c>
      <c r="C8" s="258"/>
      <c r="D8" s="258"/>
      <c r="E8" s="258"/>
      <c r="F8" s="258"/>
      <c r="G8" s="258"/>
      <c r="H8" s="258"/>
      <c r="I8" s="258"/>
      <c r="J8" s="33"/>
      <c r="K8" s="32"/>
      <c r="L8" s="31"/>
    </row>
    <row r="9" spans="2:13" ht="17.25" customHeight="1" x14ac:dyDescent="0.25">
      <c r="B9" s="260" t="s">
        <v>29</v>
      </c>
      <c r="C9" s="260"/>
      <c r="D9" s="260"/>
      <c r="E9" s="260"/>
      <c r="F9" s="260"/>
      <c r="G9" s="260"/>
      <c r="H9" s="260"/>
      <c r="I9" s="260"/>
      <c r="J9" s="33"/>
      <c r="K9" s="32"/>
      <c r="L9" s="31"/>
    </row>
    <row r="10" spans="2:13" ht="17.25" customHeight="1" x14ac:dyDescent="0.25">
      <c r="B10" s="156"/>
      <c r="C10" s="152"/>
      <c r="D10" s="152"/>
      <c r="E10" s="156"/>
      <c r="F10" s="156"/>
      <c r="G10" s="157"/>
      <c r="H10" s="158"/>
      <c r="I10" s="157"/>
      <c r="J10" s="33"/>
      <c r="K10" s="32"/>
      <c r="L10" s="31"/>
    </row>
    <row r="11" spans="2:13" ht="15" customHeight="1" x14ac:dyDescent="0.25">
      <c r="B11" s="242" t="s">
        <v>30</v>
      </c>
      <c r="C11" s="242"/>
      <c r="D11" s="242"/>
      <c r="E11" s="242"/>
      <c r="F11" s="242"/>
      <c r="G11" s="242"/>
      <c r="H11" s="242"/>
      <c r="I11" s="242"/>
      <c r="J11" s="34"/>
      <c r="K11" s="54"/>
      <c r="L11" s="31"/>
    </row>
    <row r="12" spans="2:13" ht="16.5" x14ac:dyDescent="0.25">
      <c r="B12" s="242" t="s">
        <v>188</v>
      </c>
      <c r="C12" s="242"/>
      <c r="D12" s="242"/>
      <c r="E12" s="242"/>
      <c r="F12" s="242"/>
      <c r="G12" s="242"/>
      <c r="H12" s="242"/>
      <c r="I12" s="242"/>
      <c r="J12" s="34"/>
      <c r="K12" s="54"/>
      <c r="L12" s="31"/>
    </row>
    <row r="13" spans="2:13" ht="15" customHeight="1" x14ac:dyDescent="0.25">
      <c r="B13" s="242" t="s">
        <v>31</v>
      </c>
      <c r="C13" s="247"/>
      <c r="D13" s="247"/>
      <c r="E13" s="247"/>
      <c r="F13" s="247"/>
      <c r="G13" s="247"/>
      <c r="H13" s="247"/>
      <c r="I13" s="247"/>
      <c r="J13" s="35"/>
      <c r="K13" s="54"/>
      <c r="L13" s="31"/>
    </row>
    <row r="14" spans="2:13" ht="15" customHeight="1" x14ac:dyDescent="0.25">
      <c r="B14" s="248" t="s">
        <v>1</v>
      </c>
      <c r="C14" s="247"/>
      <c r="D14" s="247"/>
      <c r="E14" s="247"/>
      <c r="F14" s="247"/>
      <c r="G14" s="247"/>
      <c r="H14" s="247"/>
      <c r="I14" s="247"/>
      <c r="J14" s="34"/>
      <c r="K14" s="54"/>
      <c r="L14" s="31"/>
    </row>
    <row r="15" spans="2:13" ht="15" customHeight="1" x14ac:dyDescent="0.25">
      <c r="B15" s="36"/>
      <c r="C15" s="160"/>
      <c r="D15" s="161"/>
      <c r="E15" s="162"/>
      <c r="F15" s="162"/>
      <c r="G15" s="73"/>
      <c r="H15" s="163"/>
      <c r="I15" s="73"/>
      <c r="J15" s="34"/>
      <c r="K15" s="54"/>
      <c r="L15" s="31"/>
    </row>
    <row r="16" spans="2:13" ht="15" customHeight="1" x14ac:dyDescent="0.25">
      <c r="B16" s="249" t="s">
        <v>32</v>
      </c>
      <c r="C16" s="249"/>
      <c r="D16" s="249"/>
      <c r="E16" s="252" t="s">
        <v>2</v>
      </c>
      <c r="F16" s="252" t="s">
        <v>3</v>
      </c>
      <c r="G16" s="254" t="s">
        <v>4</v>
      </c>
      <c r="H16" s="254" t="s">
        <v>5</v>
      </c>
      <c r="I16" s="254" t="s">
        <v>38</v>
      </c>
      <c r="J16" s="34"/>
      <c r="K16" s="54"/>
      <c r="L16" s="31"/>
      <c r="M16" s="2"/>
    </row>
    <row r="17" spans="1:13" ht="42.75" x14ac:dyDescent="0.25">
      <c r="B17" s="141" t="s">
        <v>6</v>
      </c>
      <c r="C17" s="141" t="s">
        <v>33</v>
      </c>
      <c r="D17" s="141" t="s">
        <v>7</v>
      </c>
      <c r="E17" s="253"/>
      <c r="F17" s="253"/>
      <c r="G17" s="255"/>
      <c r="H17" s="255"/>
      <c r="I17" s="255"/>
      <c r="J17" s="34"/>
      <c r="K17" s="54"/>
      <c r="L17" s="31"/>
      <c r="M17" s="2"/>
    </row>
    <row r="18" spans="1:13" ht="16.5" x14ac:dyDescent="0.25">
      <c r="B18" s="250"/>
      <c r="C18" s="250"/>
      <c r="D18" s="250"/>
      <c r="E18" s="250"/>
      <c r="F18" s="250"/>
      <c r="G18" s="250"/>
      <c r="H18" s="250"/>
      <c r="I18" s="250"/>
      <c r="J18" s="34"/>
      <c r="K18" s="54"/>
      <c r="L18" s="31"/>
      <c r="M18" s="2"/>
    </row>
    <row r="19" spans="1:13" ht="13.5" customHeight="1" x14ac:dyDescent="0.25">
      <c r="B19" s="140">
        <v>1</v>
      </c>
      <c r="C19" s="139">
        <v>2</v>
      </c>
      <c r="D19" s="140"/>
      <c r="E19" s="140">
        <v>3</v>
      </c>
      <c r="F19" s="140">
        <v>4</v>
      </c>
      <c r="G19" s="140">
        <v>5</v>
      </c>
      <c r="H19" s="140">
        <v>6</v>
      </c>
      <c r="I19" s="140">
        <v>7</v>
      </c>
      <c r="J19" s="34"/>
      <c r="K19" s="54"/>
      <c r="L19" s="31"/>
      <c r="M19" s="2"/>
    </row>
    <row r="20" spans="1:13" ht="16.5" x14ac:dyDescent="0.25">
      <c r="B20" s="251"/>
      <c r="C20" s="251"/>
      <c r="D20" s="251"/>
      <c r="E20" s="251"/>
      <c r="F20" s="251"/>
      <c r="G20" s="251"/>
      <c r="H20" s="251"/>
      <c r="I20" s="251"/>
      <c r="J20" s="34"/>
      <c r="K20" s="54"/>
      <c r="L20" s="31"/>
      <c r="M20" s="2"/>
    </row>
    <row r="21" spans="1:13" ht="15.75" customHeight="1" x14ac:dyDescent="0.25">
      <c r="A21" s="30" t="s">
        <v>34</v>
      </c>
      <c r="B21" s="243" t="s">
        <v>0</v>
      </c>
      <c r="C21" s="244"/>
      <c r="D21" s="244"/>
      <c r="E21" s="37"/>
      <c r="F21" s="37"/>
      <c r="G21" s="38"/>
      <c r="H21" s="39"/>
      <c r="I21" s="38"/>
      <c r="J21" s="34"/>
      <c r="K21" s="54"/>
      <c r="L21" s="31"/>
      <c r="M21" s="2"/>
    </row>
    <row r="22" spans="1:13" ht="14.25" customHeight="1" x14ac:dyDescent="0.25">
      <c r="A22" s="30">
        <v>0</v>
      </c>
      <c r="B22" s="243" t="s">
        <v>9</v>
      </c>
      <c r="C22" s="244"/>
      <c r="D22" s="244"/>
      <c r="E22" s="37"/>
      <c r="F22" s="37"/>
      <c r="G22" s="38"/>
      <c r="H22" s="39"/>
      <c r="I22" s="38"/>
      <c r="J22" s="40"/>
      <c r="K22" s="54"/>
      <c r="L22" s="31"/>
      <c r="M22" s="2"/>
    </row>
    <row r="23" spans="1:13" ht="14.25" customHeight="1" x14ac:dyDescent="0.25">
      <c r="A23" s="30">
        <v>0</v>
      </c>
      <c r="B23" s="245" t="s">
        <v>8</v>
      </c>
      <c r="C23" s="246"/>
      <c r="D23" s="246"/>
      <c r="E23" s="246"/>
      <c r="F23" s="246"/>
      <c r="G23" s="246"/>
      <c r="H23" s="246"/>
      <c r="I23" s="246"/>
      <c r="J23" s="40" t="s">
        <v>35</v>
      </c>
      <c r="K23" s="73" t="s">
        <v>37</v>
      </c>
      <c r="L23" s="31"/>
      <c r="M23" s="2"/>
    </row>
    <row r="24" spans="1:13" ht="27" x14ac:dyDescent="0.25">
      <c r="A24" s="41">
        <v>724</v>
      </c>
      <c r="B24" s="78">
        <v>72411100</v>
      </c>
      <c r="C24" s="7" t="s">
        <v>189</v>
      </c>
      <c r="D24" s="7" t="s">
        <v>190</v>
      </c>
      <c r="E24" s="11" t="s">
        <v>191</v>
      </c>
      <c r="F24" s="11" t="s">
        <v>54</v>
      </c>
      <c r="G24" s="21">
        <v>5898000</v>
      </c>
      <c r="H24" s="21">
        <v>1</v>
      </c>
      <c r="I24" s="21">
        <f t="shared" ref="I24:I61" si="0">G24*H24/1000</f>
        <v>5898</v>
      </c>
      <c r="J24" s="42">
        <v>4214</v>
      </c>
      <c r="K24" s="19">
        <f t="shared" ref="K24" si="1">G24*H24</f>
        <v>5898000</v>
      </c>
      <c r="L24" s="43"/>
      <c r="M24" s="2"/>
    </row>
    <row r="25" spans="1:13" ht="27" x14ac:dyDescent="0.25">
      <c r="A25" s="41" t="s">
        <v>199</v>
      </c>
      <c r="B25" s="83" t="s">
        <v>197</v>
      </c>
      <c r="C25" s="84" t="s">
        <v>198</v>
      </c>
      <c r="D25" s="84" t="s">
        <v>200</v>
      </c>
      <c r="E25" s="85" t="s">
        <v>53</v>
      </c>
      <c r="F25" s="85" t="s">
        <v>54</v>
      </c>
      <c r="G25" s="86">
        <v>995000</v>
      </c>
      <c r="H25" s="86">
        <v>1</v>
      </c>
      <c r="I25" s="86">
        <f t="shared" si="0"/>
        <v>995</v>
      </c>
      <c r="J25" s="42">
        <v>4241</v>
      </c>
      <c r="K25" s="19">
        <f t="shared" ref="K25:K89" si="2">G25*H25</f>
        <v>995000</v>
      </c>
      <c r="L25" s="43"/>
      <c r="M25" s="2"/>
    </row>
    <row r="26" spans="1:13" ht="27" x14ac:dyDescent="0.25">
      <c r="A26" s="41" t="s">
        <v>202</v>
      </c>
      <c r="B26" s="83">
        <v>50111180</v>
      </c>
      <c r="C26" s="84" t="s">
        <v>201</v>
      </c>
      <c r="D26" s="84" t="s">
        <v>203</v>
      </c>
      <c r="E26" s="85" t="s">
        <v>53</v>
      </c>
      <c r="F26" s="85" t="s">
        <v>54</v>
      </c>
      <c r="G26" s="86">
        <v>998000</v>
      </c>
      <c r="H26" s="86">
        <v>1</v>
      </c>
      <c r="I26" s="86">
        <f t="shared" si="0"/>
        <v>998</v>
      </c>
      <c r="J26" s="42">
        <v>4239</v>
      </c>
      <c r="K26" s="19">
        <f t="shared" si="2"/>
        <v>998000</v>
      </c>
      <c r="L26" s="43"/>
      <c r="M26" s="2"/>
    </row>
    <row r="27" spans="1:13" ht="40.5" x14ac:dyDescent="0.25">
      <c r="A27" s="41" t="s">
        <v>204</v>
      </c>
      <c r="B27" s="83">
        <v>66511170</v>
      </c>
      <c r="C27" s="84" t="s">
        <v>205</v>
      </c>
      <c r="D27" s="84" t="s">
        <v>206</v>
      </c>
      <c r="E27" s="85" t="s">
        <v>207</v>
      </c>
      <c r="F27" s="85" t="s">
        <v>54</v>
      </c>
      <c r="G27" s="86">
        <v>47000</v>
      </c>
      <c r="H27" s="86">
        <v>1</v>
      </c>
      <c r="I27" s="86">
        <f t="shared" si="0"/>
        <v>47</v>
      </c>
      <c r="J27" s="42">
        <v>4215</v>
      </c>
      <c r="K27" s="19">
        <f t="shared" si="2"/>
        <v>47000</v>
      </c>
      <c r="L27" s="43"/>
      <c r="M27" s="2"/>
    </row>
    <row r="28" spans="1:13" ht="40.5" x14ac:dyDescent="0.25">
      <c r="A28" s="41" t="s">
        <v>204</v>
      </c>
      <c r="B28" s="83">
        <v>66511170</v>
      </c>
      <c r="C28" s="84" t="s">
        <v>205</v>
      </c>
      <c r="D28" s="84" t="s">
        <v>208</v>
      </c>
      <c r="E28" s="85" t="s">
        <v>207</v>
      </c>
      <c r="F28" s="85" t="s">
        <v>54</v>
      </c>
      <c r="G28" s="86">
        <v>47000</v>
      </c>
      <c r="H28" s="86">
        <v>1</v>
      </c>
      <c r="I28" s="86">
        <f t="shared" si="0"/>
        <v>47</v>
      </c>
      <c r="J28" s="42">
        <v>4215</v>
      </c>
      <c r="K28" s="19">
        <f t="shared" si="2"/>
        <v>47000</v>
      </c>
      <c r="L28" s="43"/>
      <c r="M28" s="2"/>
    </row>
    <row r="29" spans="1:13" ht="40.5" x14ac:dyDescent="0.25">
      <c r="A29" s="41" t="s">
        <v>204</v>
      </c>
      <c r="B29" s="83">
        <v>66511170</v>
      </c>
      <c r="C29" s="84" t="s">
        <v>205</v>
      </c>
      <c r="D29" s="84" t="s">
        <v>1013</v>
      </c>
      <c r="E29" s="85" t="s">
        <v>207</v>
      </c>
      <c r="F29" s="85" t="s">
        <v>54</v>
      </c>
      <c r="G29" s="86">
        <v>42000</v>
      </c>
      <c r="H29" s="86">
        <v>1</v>
      </c>
      <c r="I29" s="86">
        <f t="shared" si="0"/>
        <v>42</v>
      </c>
      <c r="J29" s="42">
        <v>4215</v>
      </c>
      <c r="K29" s="19">
        <f t="shared" si="2"/>
        <v>42000</v>
      </c>
      <c r="L29" s="43"/>
      <c r="M29" s="2"/>
    </row>
    <row r="30" spans="1:13" ht="40.5" x14ac:dyDescent="0.25">
      <c r="A30" s="41" t="s">
        <v>204</v>
      </c>
      <c r="B30" s="83">
        <v>66511170</v>
      </c>
      <c r="C30" s="84" t="s">
        <v>205</v>
      </c>
      <c r="D30" s="84" t="s">
        <v>1014</v>
      </c>
      <c r="E30" s="85" t="s">
        <v>207</v>
      </c>
      <c r="F30" s="85" t="s">
        <v>54</v>
      </c>
      <c r="G30" s="86">
        <v>40000</v>
      </c>
      <c r="H30" s="86">
        <v>1</v>
      </c>
      <c r="I30" s="86">
        <f t="shared" si="0"/>
        <v>40</v>
      </c>
      <c r="J30" s="42">
        <v>4215</v>
      </c>
      <c r="K30" s="19">
        <f t="shared" si="2"/>
        <v>40000</v>
      </c>
      <c r="L30" s="43"/>
      <c r="M30" s="2"/>
    </row>
    <row r="31" spans="1:13" ht="54" x14ac:dyDescent="0.25">
      <c r="A31" s="41" t="s">
        <v>204</v>
      </c>
      <c r="B31" s="83">
        <v>66511170</v>
      </c>
      <c r="C31" s="84" t="s">
        <v>205</v>
      </c>
      <c r="D31" s="84" t="s">
        <v>1015</v>
      </c>
      <c r="E31" s="85" t="s">
        <v>207</v>
      </c>
      <c r="F31" s="85" t="s">
        <v>54</v>
      </c>
      <c r="G31" s="86">
        <v>40000</v>
      </c>
      <c r="H31" s="86">
        <v>1</v>
      </c>
      <c r="I31" s="86">
        <f t="shared" si="0"/>
        <v>40</v>
      </c>
      <c r="J31" s="42">
        <v>4215</v>
      </c>
      <c r="K31" s="19">
        <f t="shared" si="2"/>
        <v>40000</v>
      </c>
      <c r="L31" s="43"/>
      <c r="M31" s="2"/>
    </row>
    <row r="32" spans="1:13" ht="40.5" x14ac:dyDescent="0.25">
      <c r="A32" s="41" t="s">
        <v>204</v>
      </c>
      <c r="B32" s="83">
        <v>66511170</v>
      </c>
      <c r="C32" s="84" t="s">
        <v>205</v>
      </c>
      <c r="D32" s="84" t="s">
        <v>1016</v>
      </c>
      <c r="E32" s="85" t="s">
        <v>207</v>
      </c>
      <c r="F32" s="85" t="s">
        <v>54</v>
      </c>
      <c r="G32" s="86">
        <v>40000</v>
      </c>
      <c r="H32" s="86">
        <v>1</v>
      </c>
      <c r="I32" s="86">
        <f t="shared" si="0"/>
        <v>40</v>
      </c>
      <c r="J32" s="42">
        <v>4215</v>
      </c>
      <c r="K32" s="19">
        <f t="shared" si="2"/>
        <v>40000</v>
      </c>
      <c r="L32" s="43"/>
      <c r="M32" s="2"/>
    </row>
    <row r="33" spans="1:13" ht="27" x14ac:dyDescent="0.25">
      <c r="A33" s="76">
        <v>501</v>
      </c>
      <c r="B33" s="83" t="s">
        <v>213</v>
      </c>
      <c r="C33" s="84" t="s">
        <v>214</v>
      </c>
      <c r="D33" s="84" t="s">
        <v>215</v>
      </c>
      <c r="E33" s="85" t="s">
        <v>207</v>
      </c>
      <c r="F33" s="85" t="s">
        <v>54</v>
      </c>
      <c r="G33" s="86">
        <v>3000000</v>
      </c>
      <c r="H33" s="86">
        <v>1</v>
      </c>
      <c r="I33" s="86">
        <f t="shared" si="0"/>
        <v>3000</v>
      </c>
      <c r="J33" s="42">
        <v>4252</v>
      </c>
      <c r="K33" s="19">
        <f t="shared" si="2"/>
        <v>3000000</v>
      </c>
      <c r="L33" s="43"/>
      <c r="M33" s="2"/>
    </row>
    <row r="34" spans="1:13" x14ac:dyDescent="0.25">
      <c r="A34" s="76" t="s">
        <v>216</v>
      </c>
      <c r="B34" s="83" t="s">
        <v>217</v>
      </c>
      <c r="C34" s="84" t="s">
        <v>218</v>
      </c>
      <c r="D34" s="84" t="s">
        <v>219</v>
      </c>
      <c r="E34" s="85" t="s">
        <v>53</v>
      </c>
      <c r="F34" s="85" t="s">
        <v>54</v>
      </c>
      <c r="G34" s="86">
        <v>5000000</v>
      </c>
      <c r="H34" s="86">
        <v>1</v>
      </c>
      <c r="I34" s="86">
        <f t="shared" si="0"/>
        <v>5000</v>
      </c>
      <c r="J34" s="42">
        <v>4212</v>
      </c>
      <c r="K34" s="19">
        <f t="shared" si="2"/>
        <v>5000000</v>
      </c>
      <c r="L34" s="43"/>
      <c r="M34" s="2"/>
    </row>
    <row r="35" spans="1:13" x14ac:dyDescent="0.25">
      <c r="A35" s="76" t="s">
        <v>220</v>
      </c>
      <c r="B35" s="83" t="s">
        <v>221</v>
      </c>
      <c r="C35" s="84" t="s">
        <v>222</v>
      </c>
      <c r="D35" s="84" t="s">
        <v>223</v>
      </c>
      <c r="E35" s="85" t="s">
        <v>53</v>
      </c>
      <c r="F35" s="85" t="s">
        <v>54</v>
      </c>
      <c r="G35" s="86">
        <v>70000000</v>
      </c>
      <c r="H35" s="86">
        <v>1</v>
      </c>
      <c r="I35" s="86">
        <f t="shared" si="0"/>
        <v>70000</v>
      </c>
      <c r="J35" s="42">
        <v>4212</v>
      </c>
      <c r="K35" s="19">
        <f t="shared" si="2"/>
        <v>70000000</v>
      </c>
      <c r="L35" s="43"/>
      <c r="M35" s="2"/>
    </row>
    <row r="36" spans="1:13" x14ac:dyDescent="0.25">
      <c r="A36" s="76">
        <v>642</v>
      </c>
      <c r="B36" s="83">
        <v>64211130</v>
      </c>
      <c r="C36" s="84" t="s">
        <v>224</v>
      </c>
      <c r="D36" s="84" t="s">
        <v>225</v>
      </c>
      <c r="E36" s="85" t="s">
        <v>53</v>
      </c>
      <c r="F36" s="85" t="s">
        <v>54</v>
      </c>
      <c r="G36" s="86">
        <v>600000</v>
      </c>
      <c r="H36" s="86">
        <v>1</v>
      </c>
      <c r="I36" s="86">
        <f t="shared" si="0"/>
        <v>600</v>
      </c>
      <c r="J36" s="42">
        <v>4214</v>
      </c>
      <c r="K36" s="19">
        <f t="shared" si="2"/>
        <v>600000</v>
      </c>
      <c r="L36" s="43"/>
      <c r="M36" s="2"/>
    </row>
    <row r="37" spans="1:13" ht="27" x14ac:dyDescent="0.25">
      <c r="A37" s="76">
        <v>642</v>
      </c>
      <c r="B37" s="83">
        <v>64211110</v>
      </c>
      <c r="C37" s="84" t="s">
        <v>226</v>
      </c>
      <c r="D37" s="84" t="s">
        <v>227</v>
      </c>
      <c r="E37" s="85" t="s">
        <v>53</v>
      </c>
      <c r="F37" s="85" t="s">
        <v>54</v>
      </c>
      <c r="G37" s="86">
        <v>60000</v>
      </c>
      <c r="H37" s="86">
        <v>1</v>
      </c>
      <c r="I37" s="86">
        <f t="shared" si="0"/>
        <v>60</v>
      </c>
      <c r="J37" s="42">
        <v>4214</v>
      </c>
      <c r="K37" s="19">
        <f t="shared" si="2"/>
        <v>60000</v>
      </c>
      <c r="L37" s="43"/>
      <c r="M37" s="2"/>
    </row>
    <row r="38" spans="1:13" ht="27" x14ac:dyDescent="0.25">
      <c r="A38" s="76">
        <v>641</v>
      </c>
      <c r="B38" s="83">
        <v>64111200</v>
      </c>
      <c r="C38" s="84" t="s">
        <v>228</v>
      </c>
      <c r="D38" s="84" t="s">
        <v>229</v>
      </c>
      <c r="E38" s="85" t="s">
        <v>53</v>
      </c>
      <c r="F38" s="85" t="s">
        <v>54</v>
      </c>
      <c r="G38" s="86">
        <v>600000</v>
      </c>
      <c r="H38" s="86">
        <v>1</v>
      </c>
      <c r="I38" s="86">
        <f t="shared" si="0"/>
        <v>600</v>
      </c>
      <c r="J38" s="42">
        <v>4214</v>
      </c>
      <c r="K38" s="19">
        <f t="shared" si="2"/>
        <v>600000</v>
      </c>
      <c r="L38" s="43"/>
      <c r="M38" s="2"/>
    </row>
    <row r="39" spans="1:13" ht="27" x14ac:dyDescent="0.25">
      <c r="A39" s="76">
        <v>924</v>
      </c>
      <c r="B39" s="87">
        <v>92421100</v>
      </c>
      <c r="C39" s="88" t="s">
        <v>55</v>
      </c>
      <c r="D39" s="88" t="s">
        <v>230</v>
      </c>
      <c r="E39" s="89" t="s">
        <v>53</v>
      </c>
      <c r="F39" s="89" t="s">
        <v>54</v>
      </c>
      <c r="G39" s="86">
        <v>300000</v>
      </c>
      <c r="H39" s="86">
        <v>1</v>
      </c>
      <c r="I39" s="86">
        <f t="shared" si="0"/>
        <v>300</v>
      </c>
      <c r="J39" s="42">
        <v>4234</v>
      </c>
      <c r="K39" s="19">
        <f t="shared" si="2"/>
        <v>300000</v>
      </c>
      <c r="L39" s="43"/>
      <c r="M39" s="2"/>
    </row>
    <row r="40" spans="1:13" ht="27" x14ac:dyDescent="0.25">
      <c r="A40" s="82">
        <v>484</v>
      </c>
      <c r="B40" s="83" t="s">
        <v>231</v>
      </c>
      <c r="C40" s="84" t="s">
        <v>232</v>
      </c>
      <c r="D40" s="84" t="s">
        <v>233</v>
      </c>
      <c r="E40" s="85" t="s">
        <v>53</v>
      </c>
      <c r="F40" s="85" t="s">
        <v>54</v>
      </c>
      <c r="G40" s="86">
        <v>268000</v>
      </c>
      <c r="H40" s="86">
        <v>1</v>
      </c>
      <c r="I40" s="86">
        <f t="shared" si="0"/>
        <v>268</v>
      </c>
      <c r="J40" s="42">
        <v>4241</v>
      </c>
      <c r="K40" s="19">
        <f t="shared" si="2"/>
        <v>268000</v>
      </c>
      <c r="L40" s="43"/>
      <c r="M40" s="2"/>
    </row>
    <row r="41" spans="1:13" ht="27" x14ac:dyDescent="0.3">
      <c r="A41" s="81">
        <v>791</v>
      </c>
      <c r="B41" s="101" t="s">
        <v>260</v>
      </c>
      <c r="C41" s="7" t="s">
        <v>261</v>
      </c>
      <c r="D41" s="7" t="s">
        <v>262</v>
      </c>
      <c r="E41" s="11" t="s">
        <v>263</v>
      </c>
      <c r="F41" s="11" t="s">
        <v>54</v>
      </c>
      <c r="G41" s="13">
        <v>8000000</v>
      </c>
      <c r="H41" s="7">
        <v>1</v>
      </c>
      <c r="I41" s="21">
        <f t="shared" si="0"/>
        <v>8000</v>
      </c>
      <c r="J41" s="100">
        <v>4241</v>
      </c>
      <c r="K41" s="19">
        <f t="shared" si="2"/>
        <v>8000000</v>
      </c>
      <c r="L41" s="43"/>
      <c r="M41" s="2"/>
    </row>
    <row r="42" spans="1:13" ht="27" x14ac:dyDescent="0.3">
      <c r="A42" s="81">
        <v>794</v>
      </c>
      <c r="B42" s="6" t="s">
        <v>264</v>
      </c>
      <c r="C42" s="102" t="s">
        <v>265</v>
      </c>
      <c r="D42" s="7" t="s">
        <v>266</v>
      </c>
      <c r="E42" s="11" t="s">
        <v>263</v>
      </c>
      <c r="F42" s="11" t="s">
        <v>54</v>
      </c>
      <c r="G42" s="21">
        <v>20000000</v>
      </c>
      <c r="H42" s="21">
        <v>1</v>
      </c>
      <c r="I42" s="21">
        <f t="shared" si="0"/>
        <v>20000</v>
      </c>
      <c r="J42" s="42">
        <v>4241</v>
      </c>
      <c r="K42" s="19">
        <f t="shared" si="2"/>
        <v>20000000</v>
      </c>
      <c r="L42" s="43"/>
      <c r="M42" s="2"/>
    </row>
    <row r="43" spans="1:13" ht="27" x14ac:dyDescent="0.3">
      <c r="A43" s="81">
        <v>752</v>
      </c>
      <c r="B43" s="6">
        <v>75241100</v>
      </c>
      <c r="C43" s="102" t="s">
        <v>319</v>
      </c>
      <c r="D43" s="7" t="s">
        <v>318</v>
      </c>
      <c r="E43" s="11" t="s">
        <v>53</v>
      </c>
      <c r="F43" s="11" t="s">
        <v>54</v>
      </c>
      <c r="G43" s="21">
        <v>999000</v>
      </c>
      <c r="H43" s="21">
        <v>1</v>
      </c>
      <c r="I43" s="21">
        <f t="shared" si="0"/>
        <v>999</v>
      </c>
      <c r="J43" s="42">
        <v>4239</v>
      </c>
      <c r="K43" s="19">
        <f t="shared" si="2"/>
        <v>999000</v>
      </c>
      <c r="L43" s="43"/>
      <c r="M43" s="2"/>
    </row>
    <row r="44" spans="1:13" ht="27" x14ac:dyDescent="0.3">
      <c r="A44" s="81">
        <v>716</v>
      </c>
      <c r="B44" s="6">
        <v>71631120</v>
      </c>
      <c r="C44" s="102" t="s">
        <v>321</v>
      </c>
      <c r="D44" s="7" t="s">
        <v>320</v>
      </c>
      <c r="E44" s="11" t="s">
        <v>53</v>
      </c>
      <c r="F44" s="11" t="s">
        <v>54</v>
      </c>
      <c r="G44" s="21">
        <v>100000</v>
      </c>
      <c r="H44" s="21">
        <v>1</v>
      </c>
      <c r="I44" s="21">
        <f t="shared" si="0"/>
        <v>100</v>
      </c>
      <c r="J44" s="42">
        <v>4239</v>
      </c>
      <c r="K44" s="19">
        <f t="shared" si="2"/>
        <v>100000</v>
      </c>
      <c r="L44" s="43"/>
      <c r="M44" s="2"/>
    </row>
    <row r="45" spans="1:13" ht="27" x14ac:dyDescent="0.3">
      <c r="A45" s="81">
        <v>665</v>
      </c>
      <c r="B45" s="6">
        <v>66511170</v>
      </c>
      <c r="C45" s="102" t="s">
        <v>356</v>
      </c>
      <c r="D45" s="7" t="s">
        <v>322</v>
      </c>
      <c r="E45" s="11" t="s">
        <v>53</v>
      </c>
      <c r="F45" s="11" t="s">
        <v>54</v>
      </c>
      <c r="G45" s="21">
        <v>400000</v>
      </c>
      <c r="H45" s="21">
        <v>1</v>
      </c>
      <c r="I45" s="21">
        <f t="shared" si="0"/>
        <v>400</v>
      </c>
      <c r="J45" s="42">
        <v>4215</v>
      </c>
      <c r="K45" s="19">
        <f t="shared" si="2"/>
        <v>400000</v>
      </c>
      <c r="L45" s="43"/>
      <c r="M45" s="2"/>
    </row>
    <row r="46" spans="1:13" ht="27" x14ac:dyDescent="0.3">
      <c r="A46" s="81">
        <v>503</v>
      </c>
      <c r="B46" s="6">
        <v>50311240</v>
      </c>
      <c r="C46" s="102" t="s">
        <v>324</v>
      </c>
      <c r="D46" s="7" t="s">
        <v>323</v>
      </c>
      <c r="E46" s="11" t="s">
        <v>53</v>
      </c>
      <c r="F46" s="11" t="s">
        <v>54</v>
      </c>
      <c r="G46" s="21">
        <v>990000</v>
      </c>
      <c r="H46" s="21">
        <v>1</v>
      </c>
      <c r="I46" s="21">
        <f t="shared" si="0"/>
        <v>990</v>
      </c>
      <c r="J46" s="42">
        <v>4252</v>
      </c>
      <c r="K46" s="19">
        <f t="shared" si="2"/>
        <v>990000</v>
      </c>
      <c r="L46" s="43"/>
      <c r="M46" s="2"/>
    </row>
    <row r="47" spans="1:13" ht="40.5" x14ac:dyDescent="0.3">
      <c r="A47" s="81">
        <v>761</v>
      </c>
      <c r="B47" s="6">
        <v>76131100</v>
      </c>
      <c r="C47" s="102" t="s">
        <v>326</v>
      </c>
      <c r="D47" s="7" t="s">
        <v>325</v>
      </c>
      <c r="E47" s="11" t="s">
        <v>53</v>
      </c>
      <c r="F47" s="11" t="s">
        <v>54</v>
      </c>
      <c r="G47" s="21">
        <v>200000</v>
      </c>
      <c r="H47" s="21">
        <v>1</v>
      </c>
      <c r="I47" s="21">
        <f t="shared" si="0"/>
        <v>200</v>
      </c>
      <c r="J47" s="42">
        <v>4241</v>
      </c>
      <c r="K47" s="19">
        <f t="shared" si="2"/>
        <v>200000</v>
      </c>
      <c r="L47" s="43"/>
      <c r="M47" s="2"/>
    </row>
    <row r="48" spans="1:13" ht="27" x14ac:dyDescent="0.3">
      <c r="A48" s="81">
        <v>508</v>
      </c>
      <c r="B48" s="6" t="s">
        <v>60</v>
      </c>
      <c r="C48" s="102" t="s">
        <v>61</v>
      </c>
      <c r="D48" s="7" t="s">
        <v>327</v>
      </c>
      <c r="E48" s="11" t="s">
        <v>53</v>
      </c>
      <c r="F48" s="11" t="s">
        <v>54</v>
      </c>
      <c r="G48" s="21">
        <v>990000</v>
      </c>
      <c r="H48" s="21">
        <v>1</v>
      </c>
      <c r="I48" s="21">
        <f t="shared" si="0"/>
        <v>990</v>
      </c>
      <c r="J48" s="42">
        <v>4252</v>
      </c>
      <c r="K48" s="19">
        <f t="shared" si="2"/>
        <v>990000</v>
      </c>
      <c r="L48" s="43"/>
      <c r="M48" s="2"/>
    </row>
    <row r="49" spans="1:13" ht="27" x14ac:dyDescent="0.3">
      <c r="A49" s="81">
        <v>501</v>
      </c>
      <c r="B49" s="6">
        <v>50111170</v>
      </c>
      <c r="C49" s="102" t="s">
        <v>328</v>
      </c>
      <c r="D49" s="102" t="s">
        <v>357</v>
      </c>
      <c r="E49" s="11" t="s">
        <v>53</v>
      </c>
      <c r="F49" s="11" t="s">
        <v>54</v>
      </c>
      <c r="G49" s="21">
        <v>700000</v>
      </c>
      <c r="H49" s="21">
        <v>1</v>
      </c>
      <c r="I49" s="21">
        <f t="shared" si="0"/>
        <v>700</v>
      </c>
      <c r="J49" s="42">
        <v>4252</v>
      </c>
      <c r="K49" s="19">
        <f t="shared" si="2"/>
        <v>700000</v>
      </c>
      <c r="L49" s="43"/>
      <c r="M49" s="2"/>
    </row>
    <row r="50" spans="1:13" ht="16.5" x14ac:dyDescent="0.3">
      <c r="A50" s="113" t="s">
        <v>329</v>
      </c>
      <c r="B50" s="6" t="s">
        <v>330</v>
      </c>
      <c r="C50" s="102" t="s">
        <v>331</v>
      </c>
      <c r="D50" s="102" t="s">
        <v>331</v>
      </c>
      <c r="E50" s="11" t="s">
        <v>53</v>
      </c>
      <c r="F50" s="11" t="s">
        <v>54</v>
      </c>
      <c r="G50" s="21">
        <v>15000</v>
      </c>
      <c r="H50" s="21">
        <v>1</v>
      </c>
      <c r="I50" s="21">
        <f t="shared" si="0"/>
        <v>15</v>
      </c>
      <c r="J50" s="42">
        <v>4214</v>
      </c>
      <c r="K50" s="19">
        <f t="shared" si="2"/>
        <v>15000</v>
      </c>
      <c r="L50" s="43"/>
      <c r="M50" s="2"/>
    </row>
    <row r="51" spans="1:13" ht="27" x14ac:dyDescent="0.3">
      <c r="A51" s="81">
        <v>752</v>
      </c>
      <c r="B51" s="6">
        <v>75251200</v>
      </c>
      <c r="C51" s="102" t="s">
        <v>332</v>
      </c>
      <c r="D51" s="102" t="s">
        <v>333</v>
      </c>
      <c r="E51" s="11" t="s">
        <v>53</v>
      </c>
      <c r="F51" s="11" t="s">
        <v>54</v>
      </c>
      <c r="G51" s="21">
        <v>300000</v>
      </c>
      <c r="H51" s="21">
        <v>1</v>
      </c>
      <c r="I51" s="21">
        <f t="shared" si="0"/>
        <v>300</v>
      </c>
      <c r="J51" s="42">
        <v>4241</v>
      </c>
      <c r="K51" s="19">
        <f t="shared" si="2"/>
        <v>300000</v>
      </c>
      <c r="L51" s="43"/>
      <c r="M51" s="2"/>
    </row>
    <row r="52" spans="1:13" ht="27" x14ac:dyDescent="0.3">
      <c r="A52" s="81">
        <v>501</v>
      </c>
      <c r="B52" s="6" t="s">
        <v>334</v>
      </c>
      <c r="C52" s="102" t="s">
        <v>181</v>
      </c>
      <c r="D52" s="102" t="s">
        <v>335</v>
      </c>
      <c r="E52" s="11" t="s">
        <v>53</v>
      </c>
      <c r="F52" s="11" t="s">
        <v>54</v>
      </c>
      <c r="G52" s="21">
        <v>35000</v>
      </c>
      <c r="H52" s="21">
        <v>1</v>
      </c>
      <c r="I52" s="21">
        <f>G52*H52/1000</f>
        <v>35</v>
      </c>
      <c r="J52" s="42">
        <v>4252</v>
      </c>
      <c r="K52" s="19">
        <f t="shared" si="2"/>
        <v>35000</v>
      </c>
      <c r="L52" s="43"/>
      <c r="M52" s="2"/>
    </row>
    <row r="53" spans="1:13" x14ac:dyDescent="0.25">
      <c r="A53" s="41" t="s">
        <v>315</v>
      </c>
      <c r="B53" s="6">
        <v>65111100</v>
      </c>
      <c r="C53" s="7" t="s">
        <v>314</v>
      </c>
      <c r="D53" s="7" t="s">
        <v>313</v>
      </c>
      <c r="E53" s="80" t="s">
        <v>53</v>
      </c>
      <c r="F53" s="11" t="s">
        <v>54</v>
      </c>
      <c r="G53" s="21">
        <v>4000000</v>
      </c>
      <c r="H53" s="13">
        <v>1</v>
      </c>
      <c r="I53" s="21">
        <f>G53*H53/1000</f>
        <v>4000</v>
      </c>
      <c r="J53" s="44">
        <v>4213</v>
      </c>
      <c r="K53" s="19">
        <f t="shared" si="2"/>
        <v>4000000</v>
      </c>
      <c r="L53" s="43"/>
      <c r="M53" s="2"/>
    </row>
    <row r="54" spans="1:13" ht="54" x14ac:dyDescent="0.3">
      <c r="A54" s="113" t="s">
        <v>358</v>
      </c>
      <c r="B54" s="6" t="s">
        <v>499</v>
      </c>
      <c r="C54" s="102" t="s">
        <v>359</v>
      </c>
      <c r="D54" s="102" t="s">
        <v>896</v>
      </c>
      <c r="E54" s="11" t="s">
        <v>53</v>
      </c>
      <c r="F54" s="11" t="s">
        <v>54</v>
      </c>
      <c r="G54" s="21">
        <v>690000</v>
      </c>
      <c r="H54" s="21">
        <v>1</v>
      </c>
      <c r="I54" s="21">
        <f t="shared" si="0"/>
        <v>690</v>
      </c>
      <c r="J54" s="42">
        <v>5113</v>
      </c>
      <c r="K54" s="19">
        <f t="shared" si="2"/>
        <v>690000</v>
      </c>
      <c r="L54" s="43"/>
      <c r="M54" s="2"/>
    </row>
    <row r="55" spans="1:13" x14ac:dyDescent="0.25">
      <c r="A55" s="41" t="s">
        <v>315</v>
      </c>
      <c r="B55" s="6">
        <v>65111100</v>
      </c>
      <c r="C55" s="7" t="s">
        <v>314</v>
      </c>
      <c r="D55" s="102" t="s">
        <v>901</v>
      </c>
      <c r="E55" s="11" t="s">
        <v>53</v>
      </c>
      <c r="F55" s="11" t="s">
        <v>54</v>
      </c>
      <c r="G55" s="21">
        <v>17958.330000000002</v>
      </c>
      <c r="H55" s="21">
        <v>1</v>
      </c>
      <c r="I55" s="21">
        <f t="shared" si="0"/>
        <v>17.95833</v>
      </c>
      <c r="J55" s="42">
        <v>4241</v>
      </c>
      <c r="K55" s="19">
        <f t="shared" si="2"/>
        <v>17958.330000000002</v>
      </c>
      <c r="L55" s="43"/>
      <c r="M55" s="2"/>
    </row>
    <row r="56" spans="1:13" ht="27" x14ac:dyDescent="0.25">
      <c r="A56" s="41" t="s">
        <v>903</v>
      </c>
      <c r="B56" s="6">
        <v>90431100</v>
      </c>
      <c r="C56" s="7" t="s">
        <v>902</v>
      </c>
      <c r="D56" s="102" t="s">
        <v>904</v>
      </c>
      <c r="E56" s="11" t="s">
        <v>905</v>
      </c>
      <c r="F56" s="11" t="s">
        <v>54</v>
      </c>
      <c r="G56" s="21">
        <v>26025</v>
      </c>
      <c r="H56" s="21">
        <v>1</v>
      </c>
      <c r="I56" s="21">
        <f t="shared" si="0"/>
        <v>26.024999999999999</v>
      </c>
      <c r="J56" s="42">
        <v>4241</v>
      </c>
      <c r="K56" s="19">
        <f t="shared" si="2"/>
        <v>26025</v>
      </c>
      <c r="L56" s="43"/>
      <c r="M56" s="2"/>
    </row>
    <row r="57" spans="1:13" x14ac:dyDescent="0.25">
      <c r="A57" s="41" t="s">
        <v>1009</v>
      </c>
      <c r="B57" s="6">
        <v>73111100</v>
      </c>
      <c r="C57" s="7" t="s">
        <v>1008</v>
      </c>
      <c r="D57" s="7" t="s">
        <v>1007</v>
      </c>
      <c r="E57" s="11" t="s">
        <v>207</v>
      </c>
      <c r="F57" s="11" t="s">
        <v>54</v>
      </c>
      <c r="G57" s="21">
        <v>0</v>
      </c>
      <c r="H57" s="13">
        <v>1</v>
      </c>
      <c r="I57" s="21">
        <f t="shared" si="0"/>
        <v>0</v>
      </c>
      <c r="J57" s="159">
        <v>4241</v>
      </c>
      <c r="K57" s="19">
        <f t="shared" si="2"/>
        <v>0</v>
      </c>
      <c r="L57" s="43"/>
      <c r="M57" s="2"/>
    </row>
    <row r="58" spans="1:13" ht="39" customHeight="1" x14ac:dyDescent="0.25">
      <c r="A58" s="41" t="s">
        <v>202</v>
      </c>
      <c r="B58" s="6">
        <v>50111130</v>
      </c>
      <c r="C58" s="7" t="s">
        <v>1065</v>
      </c>
      <c r="D58" s="7" t="s">
        <v>1066</v>
      </c>
      <c r="E58" s="11" t="s">
        <v>53</v>
      </c>
      <c r="F58" s="11" t="s">
        <v>54</v>
      </c>
      <c r="G58" s="21">
        <v>1000000</v>
      </c>
      <c r="H58" s="13">
        <v>1</v>
      </c>
      <c r="I58" s="21">
        <f t="shared" si="0"/>
        <v>1000</v>
      </c>
      <c r="J58" s="170">
        <v>4252</v>
      </c>
      <c r="K58" s="19">
        <f t="shared" si="2"/>
        <v>1000000</v>
      </c>
      <c r="L58" s="43"/>
      <c r="M58" s="2"/>
    </row>
    <row r="59" spans="1:13" ht="39" customHeight="1" x14ac:dyDescent="0.25">
      <c r="A59" s="41" t="s">
        <v>1068</v>
      </c>
      <c r="B59" s="6">
        <v>64211140</v>
      </c>
      <c r="C59" s="7" t="s">
        <v>1067</v>
      </c>
      <c r="D59" s="7" t="s">
        <v>1069</v>
      </c>
      <c r="E59" s="11" t="s">
        <v>53</v>
      </c>
      <c r="F59" s="11" t="s">
        <v>54</v>
      </c>
      <c r="G59" s="21">
        <v>100000</v>
      </c>
      <c r="H59" s="13">
        <v>1</v>
      </c>
      <c r="I59" s="21">
        <f t="shared" si="0"/>
        <v>100</v>
      </c>
      <c r="J59" s="171">
        <v>4214</v>
      </c>
      <c r="K59" s="19">
        <f t="shared" si="2"/>
        <v>100000</v>
      </c>
      <c r="L59" s="43"/>
      <c r="M59" s="2"/>
    </row>
    <row r="60" spans="1:13" ht="39" customHeight="1" x14ac:dyDescent="0.25">
      <c r="A60" s="41" t="s">
        <v>1009</v>
      </c>
      <c r="B60" s="6">
        <v>73111100</v>
      </c>
      <c r="C60" s="7" t="s">
        <v>1008</v>
      </c>
      <c r="D60" s="7" t="s">
        <v>1007</v>
      </c>
      <c r="E60" s="11" t="s">
        <v>53</v>
      </c>
      <c r="F60" s="11" t="s">
        <v>54</v>
      </c>
      <c r="G60" s="21">
        <v>600000</v>
      </c>
      <c r="H60" s="13">
        <v>1</v>
      </c>
      <c r="I60" s="21">
        <f t="shared" si="0"/>
        <v>600</v>
      </c>
      <c r="J60" s="181">
        <v>4241</v>
      </c>
      <c r="K60" s="19">
        <f t="shared" si="2"/>
        <v>600000</v>
      </c>
      <c r="L60" s="43"/>
      <c r="M60" s="2"/>
    </row>
    <row r="61" spans="1:13" ht="39" customHeight="1" x14ac:dyDescent="0.25">
      <c r="A61" s="41" t="s">
        <v>1009</v>
      </c>
      <c r="B61" s="6">
        <v>73111100</v>
      </c>
      <c r="C61" s="7" t="s">
        <v>1008</v>
      </c>
      <c r="D61" s="7" t="s">
        <v>1007</v>
      </c>
      <c r="E61" s="11" t="s">
        <v>53</v>
      </c>
      <c r="F61" s="11" t="s">
        <v>54</v>
      </c>
      <c r="G61" s="21">
        <v>300000</v>
      </c>
      <c r="H61" s="13">
        <v>1</v>
      </c>
      <c r="I61" s="21">
        <f t="shared" si="0"/>
        <v>300</v>
      </c>
      <c r="J61" s="187">
        <v>4241</v>
      </c>
      <c r="K61" s="19">
        <f t="shared" si="2"/>
        <v>300000</v>
      </c>
      <c r="L61" s="43"/>
      <c r="M61" s="2"/>
    </row>
    <row r="62" spans="1:13" ht="39" customHeight="1" x14ac:dyDescent="0.25">
      <c r="A62" s="41" t="s">
        <v>202</v>
      </c>
      <c r="B62" s="6" t="s">
        <v>1117</v>
      </c>
      <c r="C62" s="7" t="s">
        <v>1116</v>
      </c>
      <c r="D62" s="7" t="s">
        <v>1115</v>
      </c>
      <c r="E62" s="11" t="s">
        <v>53</v>
      </c>
      <c r="F62" s="11" t="s">
        <v>54</v>
      </c>
      <c r="G62" s="21">
        <v>100000</v>
      </c>
      <c r="H62" s="13">
        <v>1</v>
      </c>
      <c r="I62" s="21">
        <f t="shared" ref="I62:I64" si="3">G62*H62/1000</f>
        <v>100</v>
      </c>
      <c r="J62" s="191">
        <v>4252</v>
      </c>
      <c r="K62" s="19">
        <f t="shared" si="2"/>
        <v>100000</v>
      </c>
      <c r="L62" s="43"/>
      <c r="M62" s="2"/>
    </row>
    <row r="63" spans="1:13" ht="39" customHeight="1" x14ac:dyDescent="0.25">
      <c r="A63" s="41" t="s">
        <v>1140</v>
      </c>
      <c r="B63" s="6" t="s">
        <v>1139</v>
      </c>
      <c r="C63" s="7" t="s">
        <v>1137</v>
      </c>
      <c r="D63" s="7" t="s">
        <v>1138</v>
      </c>
      <c r="E63" s="11" t="s">
        <v>53</v>
      </c>
      <c r="F63" s="11" t="s">
        <v>54</v>
      </c>
      <c r="G63" s="21">
        <v>16000</v>
      </c>
      <c r="H63" s="13">
        <v>1</v>
      </c>
      <c r="I63" s="21">
        <f t="shared" si="3"/>
        <v>16</v>
      </c>
      <c r="J63" s="193">
        <v>4241</v>
      </c>
      <c r="K63" s="19">
        <f t="shared" si="2"/>
        <v>16000</v>
      </c>
      <c r="L63" s="43"/>
      <c r="M63" s="2"/>
    </row>
    <row r="64" spans="1:13" ht="39" customHeight="1" x14ac:dyDescent="0.25">
      <c r="A64" s="41" t="s">
        <v>1142</v>
      </c>
      <c r="B64" s="6">
        <v>72711100</v>
      </c>
      <c r="C64" s="7" t="s">
        <v>1141</v>
      </c>
      <c r="D64" s="7" t="s">
        <v>1143</v>
      </c>
      <c r="E64" s="11" t="s">
        <v>53</v>
      </c>
      <c r="F64" s="11" t="s">
        <v>54</v>
      </c>
      <c r="G64" s="21">
        <v>6000</v>
      </c>
      <c r="H64" s="13">
        <v>1</v>
      </c>
      <c r="I64" s="21">
        <f t="shared" si="3"/>
        <v>6</v>
      </c>
      <c r="J64" s="195">
        <v>4241</v>
      </c>
      <c r="K64" s="19">
        <f t="shared" si="2"/>
        <v>6000</v>
      </c>
      <c r="L64" s="43"/>
      <c r="M64" s="2"/>
    </row>
    <row r="65" spans="1:13" x14ac:dyDescent="0.25">
      <c r="A65" s="76">
        <v>0</v>
      </c>
      <c r="B65" s="215" t="s">
        <v>10</v>
      </c>
      <c r="C65" s="216"/>
      <c r="D65" s="216"/>
      <c r="E65" s="216"/>
      <c r="F65" s="216"/>
      <c r="G65" s="216"/>
      <c r="H65" s="216"/>
      <c r="I65" s="217"/>
      <c r="J65" s="44"/>
      <c r="K65" s="19">
        <f t="shared" si="2"/>
        <v>0</v>
      </c>
      <c r="L65" s="43"/>
      <c r="M65" s="2"/>
    </row>
    <row r="66" spans="1:13" x14ac:dyDescent="0.25">
      <c r="A66" s="41" t="s">
        <v>193</v>
      </c>
      <c r="B66" s="6" t="s">
        <v>209</v>
      </c>
      <c r="C66" s="7" t="s">
        <v>192</v>
      </c>
      <c r="D66" s="7" t="s">
        <v>194</v>
      </c>
      <c r="E66" s="11" t="s">
        <v>53</v>
      </c>
      <c r="F66" s="11" t="s">
        <v>54</v>
      </c>
      <c r="G66" s="21">
        <v>500000</v>
      </c>
      <c r="H66" s="21">
        <v>1</v>
      </c>
      <c r="I66" s="21">
        <f>+H66*G66/1000</f>
        <v>500</v>
      </c>
      <c r="J66" s="79">
        <v>5122</v>
      </c>
      <c r="K66" s="19">
        <f t="shared" si="2"/>
        <v>500000</v>
      </c>
      <c r="L66" s="43"/>
      <c r="M66" s="2"/>
    </row>
    <row r="67" spans="1:13" x14ac:dyDescent="0.25">
      <c r="A67" s="41" t="s">
        <v>284</v>
      </c>
      <c r="B67" s="6" t="s">
        <v>282</v>
      </c>
      <c r="C67" s="7" t="s">
        <v>283</v>
      </c>
      <c r="D67" s="7" t="s">
        <v>268</v>
      </c>
      <c r="E67" s="11" t="s">
        <v>53</v>
      </c>
      <c r="F67" s="11" t="s">
        <v>11</v>
      </c>
      <c r="G67" s="21">
        <v>200</v>
      </c>
      <c r="H67" s="21">
        <v>12</v>
      </c>
      <c r="I67" s="21">
        <f t="shared" ref="I67:I130" si="4">+H67*G67/1000</f>
        <v>2.4</v>
      </c>
      <c r="J67" s="79">
        <v>4267</v>
      </c>
      <c r="K67" s="19">
        <f t="shared" si="2"/>
        <v>2400</v>
      </c>
      <c r="L67" s="43"/>
      <c r="M67" s="2"/>
    </row>
    <row r="68" spans="1:13" x14ac:dyDescent="0.25">
      <c r="A68" s="41" t="s">
        <v>287</v>
      </c>
      <c r="B68" s="6" t="s">
        <v>285</v>
      </c>
      <c r="C68" s="7" t="s">
        <v>286</v>
      </c>
      <c r="D68" s="7" t="s">
        <v>269</v>
      </c>
      <c r="E68" s="11" t="s">
        <v>53</v>
      </c>
      <c r="F68" s="11" t="s">
        <v>11</v>
      </c>
      <c r="G68" s="21">
        <v>200</v>
      </c>
      <c r="H68" s="21">
        <v>12</v>
      </c>
      <c r="I68" s="21">
        <f t="shared" si="4"/>
        <v>2.4</v>
      </c>
      <c r="J68" s="79">
        <v>4267</v>
      </c>
      <c r="K68" s="19">
        <f t="shared" si="2"/>
        <v>2400</v>
      </c>
      <c r="L68" s="43"/>
      <c r="M68" s="2"/>
    </row>
    <row r="69" spans="1:13" x14ac:dyDescent="0.25">
      <c r="A69" s="41" t="s">
        <v>290</v>
      </c>
      <c r="B69" s="6" t="s">
        <v>288</v>
      </c>
      <c r="C69" s="7" t="s">
        <v>289</v>
      </c>
      <c r="D69" s="7" t="s">
        <v>270</v>
      </c>
      <c r="E69" s="11" t="s">
        <v>53</v>
      </c>
      <c r="F69" s="11" t="s">
        <v>11</v>
      </c>
      <c r="G69" s="21">
        <v>450</v>
      </c>
      <c r="H69" s="21">
        <v>12</v>
      </c>
      <c r="I69" s="21">
        <f t="shared" si="4"/>
        <v>5.4</v>
      </c>
      <c r="J69" s="79">
        <v>4267</v>
      </c>
      <c r="K69" s="19">
        <f t="shared" si="2"/>
        <v>5400</v>
      </c>
      <c r="L69" s="43"/>
      <c r="M69" s="2"/>
    </row>
    <row r="70" spans="1:13" x14ac:dyDescent="0.25">
      <c r="A70" s="41" t="s">
        <v>292</v>
      </c>
      <c r="B70" s="6">
        <v>39224360</v>
      </c>
      <c r="C70" s="7" t="s">
        <v>291</v>
      </c>
      <c r="D70" s="7" t="s">
        <v>271</v>
      </c>
      <c r="E70" s="11" t="s">
        <v>53</v>
      </c>
      <c r="F70" s="11" t="s">
        <v>11</v>
      </c>
      <c r="G70" s="21">
        <v>500</v>
      </c>
      <c r="H70" s="21">
        <v>24</v>
      </c>
      <c r="I70" s="21">
        <f t="shared" si="4"/>
        <v>12</v>
      </c>
      <c r="J70" s="79">
        <v>4267</v>
      </c>
      <c r="K70" s="19">
        <f t="shared" si="2"/>
        <v>12000</v>
      </c>
      <c r="L70" s="43"/>
      <c r="M70" s="2"/>
    </row>
    <row r="71" spans="1:13" x14ac:dyDescent="0.25">
      <c r="A71" s="41" t="s">
        <v>295</v>
      </c>
      <c r="B71" s="6">
        <v>18311160</v>
      </c>
      <c r="C71" s="7" t="s">
        <v>294</v>
      </c>
      <c r="D71" s="7" t="s">
        <v>293</v>
      </c>
      <c r="E71" s="11" t="s">
        <v>53</v>
      </c>
      <c r="F71" s="11" t="s">
        <v>296</v>
      </c>
      <c r="G71" s="21">
        <v>550</v>
      </c>
      <c r="H71" s="21">
        <v>12</v>
      </c>
      <c r="I71" s="21">
        <f t="shared" si="4"/>
        <v>6.6</v>
      </c>
      <c r="J71" s="79">
        <v>4267</v>
      </c>
      <c r="K71" s="19">
        <f t="shared" si="2"/>
        <v>6600</v>
      </c>
      <c r="L71" s="43"/>
      <c r="M71" s="2"/>
    </row>
    <row r="72" spans="1:13" x14ac:dyDescent="0.25">
      <c r="A72" s="41" t="s">
        <v>295</v>
      </c>
      <c r="B72" s="6" t="s">
        <v>297</v>
      </c>
      <c r="C72" s="7" t="s">
        <v>298</v>
      </c>
      <c r="D72" s="7" t="s">
        <v>272</v>
      </c>
      <c r="E72" s="11" t="s">
        <v>53</v>
      </c>
      <c r="F72" s="11" t="s">
        <v>11</v>
      </c>
      <c r="G72" s="21">
        <v>580</v>
      </c>
      <c r="H72" s="21">
        <v>12</v>
      </c>
      <c r="I72" s="21">
        <f t="shared" si="4"/>
        <v>6.96</v>
      </c>
      <c r="J72" s="79">
        <v>4267</v>
      </c>
      <c r="K72" s="19">
        <f t="shared" si="2"/>
        <v>6960</v>
      </c>
      <c r="L72" s="43"/>
      <c r="M72" s="2"/>
    </row>
    <row r="73" spans="1:13" x14ac:dyDescent="0.25">
      <c r="A73" s="41" t="s">
        <v>295</v>
      </c>
      <c r="B73" s="6">
        <v>18311110</v>
      </c>
      <c r="C73" s="7" t="s">
        <v>299</v>
      </c>
      <c r="D73" s="7" t="s">
        <v>273</v>
      </c>
      <c r="E73" s="11" t="s">
        <v>53</v>
      </c>
      <c r="F73" s="11" t="s">
        <v>11</v>
      </c>
      <c r="G73" s="21">
        <v>600</v>
      </c>
      <c r="H73" s="21">
        <v>12</v>
      </c>
      <c r="I73" s="21">
        <f t="shared" si="4"/>
        <v>7.2</v>
      </c>
      <c r="J73" s="79">
        <v>4267</v>
      </c>
      <c r="K73" s="19">
        <f t="shared" si="2"/>
        <v>7200</v>
      </c>
      <c r="L73" s="43"/>
      <c r="M73" s="2"/>
    </row>
    <row r="74" spans="1:13" x14ac:dyDescent="0.25">
      <c r="A74" s="41" t="s">
        <v>290</v>
      </c>
      <c r="B74" s="6">
        <v>39831260</v>
      </c>
      <c r="C74" s="7" t="s">
        <v>300</v>
      </c>
      <c r="D74" s="7" t="s">
        <v>274</v>
      </c>
      <c r="E74" s="11" t="s">
        <v>53</v>
      </c>
      <c r="F74" s="11" t="s">
        <v>11</v>
      </c>
      <c r="G74" s="21">
        <v>200</v>
      </c>
      <c r="H74" s="21">
        <v>12</v>
      </c>
      <c r="I74" s="21">
        <f t="shared" si="4"/>
        <v>2.4</v>
      </c>
      <c r="J74" s="79">
        <v>4267</v>
      </c>
      <c r="K74" s="19">
        <f t="shared" si="2"/>
        <v>2400</v>
      </c>
      <c r="L74" s="43"/>
      <c r="M74" s="2"/>
    </row>
    <row r="75" spans="1:13" x14ac:dyDescent="0.25">
      <c r="A75" s="41" t="s">
        <v>290</v>
      </c>
      <c r="B75" s="6">
        <v>39812600</v>
      </c>
      <c r="C75" s="7" t="s">
        <v>301</v>
      </c>
      <c r="D75" s="7" t="s">
        <v>275</v>
      </c>
      <c r="E75" s="11" t="s">
        <v>53</v>
      </c>
      <c r="F75" s="11" t="s">
        <v>11</v>
      </c>
      <c r="G75" s="21">
        <v>350</v>
      </c>
      <c r="H75" s="21">
        <v>12</v>
      </c>
      <c r="I75" s="21">
        <f t="shared" si="4"/>
        <v>4.2</v>
      </c>
      <c r="J75" s="79">
        <v>4267</v>
      </c>
      <c r="K75" s="19">
        <f t="shared" si="2"/>
        <v>4200</v>
      </c>
      <c r="L75" s="43"/>
      <c r="M75" s="2"/>
    </row>
    <row r="76" spans="1:13" x14ac:dyDescent="0.25">
      <c r="A76" s="41" t="s">
        <v>292</v>
      </c>
      <c r="B76" s="6">
        <v>39224530</v>
      </c>
      <c r="C76" s="7" t="s">
        <v>302</v>
      </c>
      <c r="D76" s="7" t="s">
        <v>276</v>
      </c>
      <c r="E76" s="11" t="s">
        <v>53</v>
      </c>
      <c r="F76" s="11" t="s">
        <v>11</v>
      </c>
      <c r="G76" s="21">
        <v>150</v>
      </c>
      <c r="H76" s="21">
        <v>1</v>
      </c>
      <c r="I76" s="21">
        <f t="shared" si="4"/>
        <v>0.15</v>
      </c>
      <c r="J76" s="79">
        <v>4267</v>
      </c>
      <c r="K76" s="19">
        <f t="shared" si="2"/>
        <v>150</v>
      </c>
      <c r="L76" s="43"/>
      <c r="M76" s="2"/>
    </row>
    <row r="77" spans="1:13" x14ac:dyDescent="0.25">
      <c r="A77" s="41" t="s">
        <v>305</v>
      </c>
      <c r="B77" s="6" t="s">
        <v>303</v>
      </c>
      <c r="C77" s="7" t="s">
        <v>304</v>
      </c>
      <c r="D77" s="7" t="s">
        <v>277</v>
      </c>
      <c r="E77" s="11" t="s">
        <v>53</v>
      </c>
      <c r="F77" s="11" t="s">
        <v>11</v>
      </c>
      <c r="G77" s="21">
        <v>150</v>
      </c>
      <c r="H77" s="21">
        <v>12</v>
      </c>
      <c r="I77" s="21">
        <f t="shared" si="4"/>
        <v>1.8</v>
      </c>
      <c r="J77" s="79">
        <v>4267</v>
      </c>
      <c r="K77" s="19">
        <f t="shared" si="2"/>
        <v>1800</v>
      </c>
      <c r="L77" s="43"/>
      <c r="M77" s="2"/>
    </row>
    <row r="78" spans="1:13" x14ac:dyDescent="0.25">
      <c r="A78" s="41" t="s">
        <v>284</v>
      </c>
      <c r="B78" s="6">
        <v>33741600</v>
      </c>
      <c r="C78" s="7" t="s">
        <v>306</v>
      </c>
      <c r="D78" s="7" t="s">
        <v>278</v>
      </c>
      <c r="E78" s="11" t="s">
        <v>53</v>
      </c>
      <c r="F78" s="11" t="s">
        <v>11</v>
      </c>
      <c r="G78" s="21">
        <v>300</v>
      </c>
      <c r="H78" s="21">
        <v>12</v>
      </c>
      <c r="I78" s="21">
        <f t="shared" si="4"/>
        <v>3.6</v>
      </c>
      <c r="J78" s="79">
        <v>4267</v>
      </c>
      <c r="K78" s="19">
        <f t="shared" si="2"/>
        <v>3600</v>
      </c>
      <c r="L78" s="43"/>
      <c r="M78" s="2"/>
    </row>
    <row r="79" spans="1:13" x14ac:dyDescent="0.25">
      <c r="A79" s="41" t="s">
        <v>308</v>
      </c>
      <c r="B79" s="6">
        <v>18931120</v>
      </c>
      <c r="C79" s="7" t="s">
        <v>307</v>
      </c>
      <c r="D79" s="7" t="s">
        <v>279</v>
      </c>
      <c r="E79" s="11" t="s">
        <v>53</v>
      </c>
      <c r="F79" s="11" t="s">
        <v>11</v>
      </c>
      <c r="G79" s="21">
        <v>4500</v>
      </c>
      <c r="H79" s="21">
        <v>12</v>
      </c>
      <c r="I79" s="21">
        <f t="shared" si="4"/>
        <v>54</v>
      </c>
      <c r="J79" s="79">
        <v>4267</v>
      </c>
      <c r="K79" s="19">
        <f t="shared" si="2"/>
        <v>54000</v>
      </c>
      <c r="L79" s="43"/>
      <c r="M79" s="2"/>
    </row>
    <row r="80" spans="1:13" x14ac:dyDescent="0.25">
      <c r="A80" s="41" t="s">
        <v>284</v>
      </c>
      <c r="B80" s="6">
        <v>33721100</v>
      </c>
      <c r="C80" s="7" t="s">
        <v>309</v>
      </c>
      <c r="D80" s="7" t="s">
        <v>280</v>
      </c>
      <c r="E80" s="11" t="s">
        <v>53</v>
      </c>
      <c r="F80" s="11" t="s">
        <v>11</v>
      </c>
      <c r="G80" s="21">
        <v>600</v>
      </c>
      <c r="H80" s="21">
        <v>12</v>
      </c>
      <c r="I80" s="21">
        <f t="shared" si="4"/>
        <v>7.2</v>
      </c>
      <c r="J80" s="79">
        <v>4267</v>
      </c>
      <c r="K80" s="19">
        <f t="shared" si="2"/>
        <v>7200</v>
      </c>
      <c r="L80" s="43"/>
      <c r="M80" s="2"/>
    </row>
    <row r="81" spans="1:13" x14ac:dyDescent="0.25">
      <c r="A81" s="41" t="s">
        <v>284</v>
      </c>
      <c r="B81" s="6" t="s">
        <v>310</v>
      </c>
      <c r="C81" s="7" t="s">
        <v>311</v>
      </c>
      <c r="D81" s="7" t="s">
        <v>281</v>
      </c>
      <c r="E81" s="11" t="s">
        <v>53</v>
      </c>
      <c r="F81" s="11" t="s">
        <v>312</v>
      </c>
      <c r="G81" s="21">
        <v>800</v>
      </c>
      <c r="H81" s="21">
        <v>2</v>
      </c>
      <c r="I81" s="21">
        <f t="shared" si="4"/>
        <v>1.6</v>
      </c>
      <c r="J81" s="79">
        <v>4267</v>
      </c>
      <c r="K81" s="19">
        <f t="shared" si="2"/>
        <v>1600</v>
      </c>
      <c r="L81" s="43"/>
      <c r="M81" s="2"/>
    </row>
    <row r="82" spans="1:13" x14ac:dyDescent="0.25">
      <c r="A82" s="41" t="s">
        <v>284</v>
      </c>
      <c r="B82" s="6" t="s">
        <v>310</v>
      </c>
      <c r="C82" s="7" t="s">
        <v>311</v>
      </c>
      <c r="D82" s="7" t="s">
        <v>281</v>
      </c>
      <c r="E82" s="11" t="s">
        <v>53</v>
      </c>
      <c r="F82" s="11" t="s">
        <v>312</v>
      </c>
      <c r="G82" s="21">
        <v>680</v>
      </c>
      <c r="H82" s="21">
        <v>10</v>
      </c>
      <c r="I82" s="21">
        <f t="shared" si="4"/>
        <v>6.8</v>
      </c>
      <c r="J82" s="79">
        <v>4267</v>
      </c>
      <c r="K82" s="19">
        <f t="shared" si="2"/>
        <v>6800</v>
      </c>
      <c r="L82" s="43"/>
      <c r="M82" s="2"/>
    </row>
    <row r="83" spans="1:13" ht="27" x14ac:dyDescent="0.25">
      <c r="A83" s="41" t="s">
        <v>336</v>
      </c>
      <c r="B83" s="6" t="s">
        <v>337</v>
      </c>
      <c r="C83" s="7" t="s">
        <v>338</v>
      </c>
      <c r="D83" s="7" t="s">
        <v>339</v>
      </c>
      <c r="E83" s="11" t="s">
        <v>53</v>
      </c>
      <c r="F83" s="11" t="s">
        <v>11</v>
      </c>
      <c r="G83" s="21">
        <v>8000</v>
      </c>
      <c r="H83" s="21">
        <v>10</v>
      </c>
      <c r="I83" s="21">
        <f t="shared" si="4"/>
        <v>80</v>
      </c>
      <c r="J83" s="79">
        <v>4269</v>
      </c>
      <c r="K83" s="19">
        <f t="shared" si="2"/>
        <v>80000</v>
      </c>
      <c r="L83" s="43"/>
      <c r="M83" s="2"/>
    </row>
    <row r="84" spans="1:13" x14ac:dyDescent="0.25">
      <c r="A84" s="41">
        <v>441</v>
      </c>
      <c r="B84" s="6">
        <v>44141200</v>
      </c>
      <c r="C84" s="7" t="s">
        <v>94</v>
      </c>
      <c r="D84" s="7" t="s">
        <v>94</v>
      </c>
      <c r="E84" s="11" t="s">
        <v>53</v>
      </c>
      <c r="F84" s="11" t="s">
        <v>11</v>
      </c>
      <c r="G84" s="21">
        <v>1200</v>
      </c>
      <c r="H84" s="21">
        <v>10</v>
      </c>
      <c r="I84" s="21">
        <f t="shared" si="4"/>
        <v>12</v>
      </c>
      <c r="J84" s="79">
        <v>4269</v>
      </c>
      <c r="K84" s="19">
        <f t="shared" si="2"/>
        <v>12000</v>
      </c>
      <c r="L84" s="43"/>
      <c r="M84" s="2"/>
    </row>
    <row r="85" spans="1:13" ht="27" x14ac:dyDescent="0.25">
      <c r="A85" s="41" t="s">
        <v>342</v>
      </c>
      <c r="B85" s="6" t="s">
        <v>340</v>
      </c>
      <c r="C85" s="7" t="s">
        <v>341</v>
      </c>
      <c r="D85" s="7" t="s">
        <v>343</v>
      </c>
      <c r="E85" s="11" t="s">
        <v>53</v>
      </c>
      <c r="F85" s="11" t="s">
        <v>238</v>
      </c>
      <c r="G85" s="21">
        <v>7000</v>
      </c>
      <c r="H85" s="21">
        <v>5</v>
      </c>
      <c r="I85" s="21">
        <f t="shared" si="4"/>
        <v>35</v>
      </c>
      <c r="J85" s="79">
        <v>4269</v>
      </c>
      <c r="K85" s="19">
        <f t="shared" si="2"/>
        <v>35000</v>
      </c>
      <c r="L85" s="43"/>
      <c r="M85" s="2"/>
    </row>
    <row r="86" spans="1:13" x14ac:dyDescent="0.25">
      <c r="A86" s="41" t="s">
        <v>346</v>
      </c>
      <c r="B86" s="6" t="s">
        <v>344</v>
      </c>
      <c r="C86" s="7" t="s">
        <v>345</v>
      </c>
      <c r="D86" s="7" t="s">
        <v>347</v>
      </c>
      <c r="E86" s="11" t="s">
        <v>53</v>
      </c>
      <c r="F86" s="11" t="s">
        <v>11</v>
      </c>
      <c r="G86" s="21">
        <v>5000</v>
      </c>
      <c r="H86" s="21">
        <v>5</v>
      </c>
      <c r="I86" s="21">
        <f t="shared" si="4"/>
        <v>25</v>
      </c>
      <c r="J86" s="79">
        <v>4269</v>
      </c>
      <c r="K86" s="19">
        <f t="shared" si="2"/>
        <v>25000</v>
      </c>
      <c r="L86" s="43"/>
      <c r="M86" s="2"/>
    </row>
    <row r="87" spans="1:13" x14ac:dyDescent="0.25">
      <c r="A87" s="41" t="s">
        <v>346</v>
      </c>
      <c r="B87" s="6" t="s">
        <v>344</v>
      </c>
      <c r="C87" s="7" t="s">
        <v>345</v>
      </c>
      <c r="D87" s="7" t="s">
        <v>347</v>
      </c>
      <c r="E87" s="11" t="s">
        <v>53</v>
      </c>
      <c r="F87" s="11" t="s">
        <v>11</v>
      </c>
      <c r="G87" s="21">
        <v>4000</v>
      </c>
      <c r="H87" s="21">
        <v>10</v>
      </c>
      <c r="I87" s="21">
        <f t="shared" si="4"/>
        <v>40</v>
      </c>
      <c r="J87" s="79">
        <v>4269</v>
      </c>
      <c r="K87" s="19">
        <f t="shared" si="2"/>
        <v>40000</v>
      </c>
      <c r="L87" s="43"/>
      <c r="M87" s="2"/>
    </row>
    <row r="88" spans="1:13" x14ac:dyDescent="0.25">
      <c r="A88" s="41" t="s">
        <v>346</v>
      </c>
      <c r="B88" s="6" t="s">
        <v>344</v>
      </c>
      <c r="C88" s="7" t="s">
        <v>345</v>
      </c>
      <c r="D88" s="7" t="s">
        <v>347</v>
      </c>
      <c r="E88" s="11" t="s">
        <v>53</v>
      </c>
      <c r="F88" s="11" t="s">
        <v>11</v>
      </c>
      <c r="G88" s="21">
        <v>5000</v>
      </c>
      <c r="H88" s="21">
        <v>10</v>
      </c>
      <c r="I88" s="21">
        <f t="shared" si="4"/>
        <v>50</v>
      </c>
      <c r="J88" s="79">
        <v>4269</v>
      </c>
      <c r="K88" s="19">
        <f t="shared" si="2"/>
        <v>50000</v>
      </c>
      <c r="L88" s="43"/>
      <c r="M88" s="2"/>
    </row>
    <row r="89" spans="1:13" x14ac:dyDescent="0.25">
      <c r="A89" s="41" t="s">
        <v>346</v>
      </c>
      <c r="B89" s="6" t="s">
        <v>348</v>
      </c>
      <c r="C89" s="7" t="s">
        <v>349</v>
      </c>
      <c r="D89" s="7" t="s">
        <v>350</v>
      </c>
      <c r="E89" s="11" t="s">
        <v>53</v>
      </c>
      <c r="F89" s="11" t="s">
        <v>11</v>
      </c>
      <c r="G89" s="21">
        <v>5000</v>
      </c>
      <c r="H89" s="21">
        <v>15</v>
      </c>
      <c r="I89" s="21">
        <f t="shared" si="4"/>
        <v>75</v>
      </c>
      <c r="J89" s="79">
        <v>4269</v>
      </c>
      <c r="K89" s="19">
        <f t="shared" si="2"/>
        <v>75000</v>
      </c>
      <c r="L89" s="43"/>
      <c r="M89" s="2"/>
    </row>
    <row r="90" spans="1:13" x14ac:dyDescent="0.25">
      <c r="A90" s="41" t="s">
        <v>346</v>
      </c>
      <c r="B90" s="6" t="s">
        <v>348</v>
      </c>
      <c r="C90" s="7" t="s">
        <v>349</v>
      </c>
      <c r="D90" s="7" t="s">
        <v>350</v>
      </c>
      <c r="E90" s="11" t="s">
        <v>53</v>
      </c>
      <c r="F90" s="11" t="s">
        <v>11</v>
      </c>
      <c r="G90" s="21">
        <v>4000</v>
      </c>
      <c r="H90" s="21">
        <v>20</v>
      </c>
      <c r="I90" s="21">
        <f t="shared" si="4"/>
        <v>80</v>
      </c>
      <c r="J90" s="79">
        <v>4269</v>
      </c>
      <c r="K90" s="19">
        <f t="shared" ref="K90:K153" si="5">G90*H90</f>
        <v>80000</v>
      </c>
      <c r="L90" s="43"/>
      <c r="M90" s="2"/>
    </row>
    <row r="91" spans="1:13" x14ac:dyDescent="0.25">
      <c r="A91" s="41" t="s">
        <v>351</v>
      </c>
      <c r="B91" s="6">
        <v>44322200</v>
      </c>
      <c r="C91" s="7" t="s">
        <v>56</v>
      </c>
      <c r="D91" s="7" t="s">
        <v>352</v>
      </c>
      <c r="E91" s="11" t="s">
        <v>53</v>
      </c>
      <c r="F91" s="11" t="s">
        <v>132</v>
      </c>
      <c r="G91" s="21">
        <v>200</v>
      </c>
      <c r="H91" s="21">
        <v>500</v>
      </c>
      <c r="I91" s="21">
        <f t="shared" si="4"/>
        <v>100</v>
      </c>
      <c r="J91" s="79">
        <v>4269</v>
      </c>
      <c r="K91" s="19">
        <f t="shared" si="5"/>
        <v>100000</v>
      </c>
      <c r="L91" s="43"/>
      <c r="M91" s="2"/>
    </row>
    <row r="92" spans="1:13" x14ac:dyDescent="0.25">
      <c r="A92" s="41" t="s">
        <v>351</v>
      </c>
      <c r="B92" s="6">
        <v>44322200</v>
      </c>
      <c r="C92" s="7" t="s">
        <v>56</v>
      </c>
      <c r="D92" s="7" t="s">
        <v>352</v>
      </c>
      <c r="E92" s="11" t="s">
        <v>53</v>
      </c>
      <c r="F92" s="11" t="s">
        <v>132</v>
      </c>
      <c r="G92" s="21">
        <v>300</v>
      </c>
      <c r="H92" s="21">
        <v>500</v>
      </c>
      <c r="I92" s="21">
        <f t="shared" si="4"/>
        <v>150</v>
      </c>
      <c r="J92" s="79">
        <v>4269</v>
      </c>
      <c r="K92" s="19">
        <f t="shared" si="5"/>
        <v>150000</v>
      </c>
      <c r="L92" s="43"/>
      <c r="M92" s="2"/>
    </row>
    <row r="93" spans="1:13" x14ac:dyDescent="0.25">
      <c r="A93" s="41" t="s">
        <v>346</v>
      </c>
      <c r="B93" s="6" t="s">
        <v>353</v>
      </c>
      <c r="C93" s="7" t="s">
        <v>354</v>
      </c>
      <c r="D93" s="7" t="s">
        <v>355</v>
      </c>
      <c r="E93" s="11" t="s">
        <v>53</v>
      </c>
      <c r="F93" s="11" t="s">
        <v>11</v>
      </c>
      <c r="G93" s="21">
        <v>15000</v>
      </c>
      <c r="H93" s="21">
        <v>5</v>
      </c>
      <c r="I93" s="21">
        <f t="shared" si="4"/>
        <v>75</v>
      </c>
      <c r="J93" s="79">
        <v>4269</v>
      </c>
      <c r="K93" s="19">
        <f t="shared" si="5"/>
        <v>75000</v>
      </c>
      <c r="L93" s="43"/>
      <c r="M93" s="2"/>
    </row>
    <row r="94" spans="1:13" x14ac:dyDescent="0.25">
      <c r="A94" s="41" t="s">
        <v>346</v>
      </c>
      <c r="B94" s="6" t="s">
        <v>353</v>
      </c>
      <c r="C94" s="7" t="s">
        <v>354</v>
      </c>
      <c r="D94" s="7" t="s">
        <v>355</v>
      </c>
      <c r="E94" s="11" t="s">
        <v>53</v>
      </c>
      <c r="F94" s="11" t="s">
        <v>11</v>
      </c>
      <c r="G94" s="21">
        <v>25000</v>
      </c>
      <c r="H94" s="21">
        <v>3</v>
      </c>
      <c r="I94" s="21">
        <f t="shared" si="4"/>
        <v>75</v>
      </c>
      <c r="J94" s="79">
        <v>4269</v>
      </c>
      <c r="K94" s="19">
        <f t="shared" si="5"/>
        <v>75000</v>
      </c>
      <c r="L94" s="43"/>
      <c r="M94" s="2"/>
    </row>
    <row r="95" spans="1:13" x14ac:dyDescent="0.25">
      <c r="A95" s="41" t="s">
        <v>346</v>
      </c>
      <c r="B95" s="6" t="s">
        <v>371</v>
      </c>
      <c r="C95" s="7" t="s">
        <v>372</v>
      </c>
      <c r="D95" s="7" t="s">
        <v>365</v>
      </c>
      <c r="E95" s="11" t="s">
        <v>53</v>
      </c>
      <c r="F95" s="11" t="s">
        <v>11</v>
      </c>
      <c r="G95" s="21">
        <v>5000</v>
      </c>
      <c r="H95" s="21">
        <v>5</v>
      </c>
      <c r="I95" s="21">
        <f t="shared" si="4"/>
        <v>25</v>
      </c>
      <c r="J95" s="79">
        <v>4269</v>
      </c>
      <c r="K95" s="19">
        <f t="shared" si="5"/>
        <v>25000</v>
      </c>
      <c r="L95" s="43"/>
      <c r="M95" s="2"/>
    </row>
    <row r="96" spans="1:13" x14ac:dyDescent="0.25">
      <c r="A96" s="41" t="s">
        <v>346</v>
      </c>
      <c r="B96" s="6" t="s">
        <v>371</v>
      </c>
      <c r="C96" s="7" t="s">
        <v>372</v>
      </c>
      <c r="D96" s="7" t="s">
        <v>366</v>
      </c>
      <c r="E96" s="11" t="s">
        <v>53</v>
      </c>
      <c r="F96" s="11" t="s">
        <v>11</v>
      </c>
      <c r="G96" s="21">
        <v>7000</v>
      </c>
      <c r="H96" s="21">
        <v>10</v>
      </c>
      <c r="I96" s="21">
        <f t="shared" si="4"/>
        <v>70</v>
      </c>
      <c r="J96" s="79">
        <v>4269</v>
      </c>
      <c r="K96" s="19">
        <f t="shared" si="5"/>
        <v>70000</v>
      </c>
      <c r="L96" s="43"/>
      <c r="M96" s="2"/>
    </row>
    <row r="97" spans="1:13" x14ac:dyDescent="0.25">
      <c r="A97" s="41" t="s">
        <v>346</v>
      </c>
      <c r="B97" s="6" t="s">
        <v>371</v>
      </c>
      <c r="C97" s="7" t="s">
        <v>372</v>
      </c>
      <c r="D97" s="7" t="s">
        <v>367</v>
      </c>
      <c r="E97" s="11" t="s">
        <v>53</v>
      </c>
      <c r="F97" s="11" t="s">
        <v>11</v>
      </c>
      <c r="G97" s="21">
        <v>10000</v>
      </c>
      <c r="H97" s="21">
        <v>5</v>
      </c>
      <c r="I97" s="21">
        <f t="shared" si="4"/>
        <v>50</v>
      </c>
      <c r="J97" s="79">
        <v>4269</v>
      </c>
      <c r="K97" s="19">
        <f t="shared" si="5"/>
        <v>50000</v>
      </c>
      <c r="L97" s="43"/>
      <c r="M97" s="2"/>
    </row>
    <row r="98" spans="1:13" x14ac:dyDescent="0.25">
      <c r="A98" s="41" t="s">
        <v>346</v>
      </c>
      <c r="B98" s="6">
        <v>30236110</v>
      </c>
      <c r="C98" s="7" t="s">
        <v>375</v>
      </c>
      <c r="D98" s="7" t="s">
        <v>368</v>
      </c>
      <c r="E98" s="11" t="s">
        <v>53</v>
      </c>
      <c r="F98" s="11" t="s">
        <v>11</v>
      </c>
      <c r="G98" s="21">
        <v>12000</v>
      </c>
      <c r="H98" s="21">
        <v>2</v>
      </c>
      <c r="I98" s="21">
        <f t="shared" si="4"/>
        <v>24</v>
      </c>
      <c r="J98" s="79">
        <v>4269</v>
      </c>
      <c r="K98" s="19">
        <f t="shared" si="5"/>
        <v>24000</v>
      </c>
      <c r="L98" s="43"/>
      <c r="M98" s="2"/>
    </row>
    <row r="99" spans="1:13" x14ac:dyDescent="0.25">
      <c r="A99" s="41" t="s">
        <v>377</v>
      </c>
      <c r="B99" s="6">
        <v>32421300</v>
      </c>
      <c r="C99" s="7" t="s">
        <v>376</v>
      </c>
      <c r="D99" s="7" t="s">
        <v>369</v>
      </c>
      <c r="E99" s="11" t="s">
        <v>53</v>
      </c>
      <c r="F99" s="11" t="s">
        <v>11</v>
      </c>
      <c r="G99" s="21">
        <v>6000</v>
      </c>
      <c r="H99" s="21">
        <v>5</v>
      </c>
      <c r="I99" s="21">
        <f t="shared" si="4"/>
        <v>30</v>
      </c>
      <c r="J99" s="79">
        <v>4269</v>
      </c>
      <c r="K99" s="19">
        <f t="shared" si="5"/>
        <v>30000</v>
      </c>
      <c r="L99" s="43"/>
      <c r="M99" s="2"/>
    </row>
    <row r="100" spans="1:13" x14ac:dyDescent="0.25">
      <c r="A100" s="41" t="s">
        <v>377</v>
      </c>
      <c r="B100" s="6">
        <v>32421300</v>
      </c>
      <c r="C100" s="7" t="s">
        <v>376</v>
      </c>
      <c r="D100" s="7" t="s">
        <v>369</v>
      </c>
      <c r="E100" s="11" t="s">
        <v>53</v>
      </c>
      <c r="F100" s="11" t="s">
        <v>11</v>
      </c>
      <c r="G100" s="21">
        <v>7000</v>
      </c>
      <c r="H100" s="21">
        <v>5</v>
      </c>
      <c r="I100" s="21">
        <f t="shared" si="4"/>
        <v>35</v>
      </c>
      <c r="J100" s="79">
        <v>4269</v>
      </c>
      <c r="K100" s="19">
        <f t="shared" si="5"/>
        <v>35000</v>
      </c>
      <c r="L100" s="43"/>
      <c r="M100" s="2"/>
    </row>
    <row r="101" spans="1:13" x14ac:dyDescent="0.25">
      <c r="A101" s="41" t="s">
        <v>377</v>
      </c>
      <c r="B101" s="6">
        <v>32421300</v>
      </c>
      <c r="C101" s="7" t="s">
        <v>376</v>
      </c>
      <c r="D101" s="7" t="s">
        <v>369</v>
      </c>
      <c r="E101" s="11" t="s">
        <v>53</v>
      </c>
      <c r="F101" s="11" t="s">
        <v>11</v>
      </c>
      <c r="G101" s="21">
        <v>8000</v>
      </c>
      <c r="H101" s="21">
        <v>5</v>
      </c>
      <c r="I101" s="21">
        <f t="shared" si="4"/>
        <v>40</v>
      </c>
      <c r="J101" s="79">
        <v>4269</v>
      </c>
      <c r="K101" s="19">
        <f t="shared" si="5"/>
        <v>40000</v>
      </c>
      <c r="L101" s="43"/>
      <c r="M101" s="2"/>
    </row>
    <row r="102" spans="1:13" x14ac:dyDescent="0.25">
      <c r="A102" s="41" t="s">
        <v>346</v>
      </c>
      <c r="B102" s="6" t="s">
        <v>373</v>
      </c>
      <c r="C102" s="7" t="s">
        <v>374</v>
      </c>
      <c r="D102" s="7" t="s">
        <v>370</v>
      </c>
      <c r="E102" s="11" t="s">
        <v>53</v>
      </c>
      <c r="F102" s="11" t="s">
        <v>11</v>
      </c>
      <c r="G102" s="21">
        <v>1000</v>
      </c>
      <c r="H102" s="21">
        <v>10</v>
      </c>
      <c r="I102" s="21">
        <f t="shared" si="4"/>
        <v>10</v>
      </c>
      <c r="J102" s="79">
        <v>4269</v>
      </c>
      <c r="K102" s="19">
        <f t="shared" si="5"/>
        <v>10000</v>
      </c>
      <c r="L102" s="43"/>
      <c r="M102" s="2"/>
    </row>
    <row r="103" spans="1:13" x14ac:dyDescent="0.25">
      <c r="A103" s="41" t="s">
        <v>362</v>
      </c>
      <c r="B103" s="6" t="s">
        <v>363</v>
      </c>
      <c r="C103" s="7" t="s">
        <v>364</v>
      </c>
      <c r="D103" s="7" t="s">
        <v>361</v>
      </c>
      <c r="E103" s="11" t="s">
        <v>53</v>
      </c>
      <c r="F103" s="11" t="s">
        <v>248</v>
      </c>
      <c r="G103" s="21">
        <v>310</v>
      </c>
      <c r="H103" s="21">
        <v>750</v>
      </c>
      <c r="I103" s="21">
        <f t="shared" si="4"/>
        <v>232.5</v>
      </c>
      <c r="J103" s="79">
        <v>4267</v>
      </c>
      <c r="K103" s="19">
        <f t="shared" si="5"/>
        <v>232500</v>
      </c>
      <c r="L103" s="43"/>
      <c r="M103" s="2"/>
    </row>
    <row r="104" spans="1:13" x14ac:dyDescent="0.25">
      <c r="A104" s="41" t="s">
        <v>362</v>
      </c>
      <c r="B104" s="6" t="s">
        <v>363</v>
      </c>
      <c r="C104" s="7" t="s">
        <v>364</v>
      </c>
      <c r="D104" s="7" t="s">
        <v>361</v>
      </c>
      <c r="E104" s="11" t="s">
        <v>53</v>
      </c>
      <c r="F104" s="11" t="s">
        <v>248</v>
      </c>
      <c r="G104" s="21">
        <v>86.42</v>
      </c>
      <c r="H104" s="21">
        <v>9500</v>
      </c>
      <c r="I104" s="21">
        <f>+G104*H104/1000</f>
        <v>820.99</v>
      </c>
      <c r="J104" s="79">
        <v>4267</v>
      </c>
      <c r="K104" s="19">
        <f t="shared" si="5"/>
        <v>820990</v>
      </c>
      <c r="L104" s="43"/>
      <c r="M104" s="2"/>
    </row>
    <row r="105" spans="1:13" x14ac:dyDescent="0.25">
      <c r="A105" s="41" t="s">
        <v>378</v>
      </c>
      <c r="B105" s="6" t="s">
        <v>379</v>
      </c>
      <c r="C105" s="7" t="s">
        <v>380</v>
      </c>
      <c r="D105" s="7" t="s">
        <v>381</v>
      </c>
      <c r="E105" s="11" t="s">
        <v>53</v>
      </c>
      <c r="F105" s="11" t="s">
        <v>382</v>
      </c>
      <c r="G105" s="21">
        <v>1700</v>
      </c>
      <c r="H105" s="21">
        <v>100</v>
      </c>
      <c r="I105" s="21">
        <f t="shared" si="4"/>
        <v>170</v>
      </c>
      <c r="J105" s="79">
        <v>4261</v>
      </c>
      <c r="K105" s="19">
        <f t="shared" si="5"/>
        <v>170000</v>
      </c>
      <c r="L105" s="43"/>
      <c r="M105" s="2"/>
    </row>
    <row r="106" spans="1:13" x14ac:dyDescent="0.25">
      <c r="A106" s="41" t="s">
        <v>378</v>
      </c>
      <c r="B106" s="6">
        <v>30197232</v>
      </c>
      <c r="C106" s="7" t="s">
        <v>383</v>
      </c>
      <c r="D106" s="7" t="s">
        <v>384</v>
      </c>
      <c r="E106" s="11" t="s">
        <v>53</v>
      </c>
      <c r="F106" s="11" t="s">
        <v>11</v>
      </c>
      <c r="G106" s="21">
        <v>80</v>
      </c>
      <c r="H106" s="21">
        <v>100</v>
      </c>
      <c r="I106" s="21">
        <f t="shared" si="4"/>
        <v>8</v>
      </c>
      <c r="J106" s="79">
        <v>4261</v>
      </c>
      <c r="K106" s="19">
        <f t="shared" si="5"/>
        <v>8000</v>
      </c>
      <c r="L106" s="43"/>
      <c r="M106" s="2"/>
    </row>
    <row r="107" spans="1:13" x14ac:dyDescent="0.25">
      <c r="A107" s="41" t="s">
        <v>378</v>
      </c>
      <c r="B107" s="6" t="s">
        <v>385</v>
      </c>
      <c r="C107" s="7" t="s">
        <v>386</v>
      </c>
      <c r="D107" s="7" t="s">
        <v>387</v>
      </c>
      <c r="E107" s="11" t="s">
        <v>53</v>
      </c>
      <c r="F107" s="11" t="s">
        <v>11</v>
      </c>
      <c r="G107" s="21">
        <v>100</v>
      </c>
      <c r="H107" s="21">
        <v>50</v>
      </c>
      <c r="I107" s="21">
        <f t="shared" si="4"/>
        <v>5</v>
      </c>
      <c r="J107" s="79">
        <v>4261</v>
      </c>
      <c r="K107" s="19">
        <f t="shared" si="5"/>
        <v>5000</v>
      </c>
      <c r="L107" s="43"/>
      <c r="M107" s="2"/>
    </row>
    <row r="108" spans="1:13" x14ac:dyDescent="0.25">
      <c r="A108" s="41" t="s">
        <v>342</v>
      </c>
      <c r="B108" s="6" t="s">
        <v>388</v>
      </c>
      <c r="C108" s="7" t="s">
        <v>389</v>
      </c>
      <c r="D108" s="7" t="s">
        <v>390</v>
      </c>
      <c r="E108" s="11" t="s">
        <v>191</v>
      </c>
      <c r="F108" s="11" t="s">
        <v>11</v>
      </c>
      <c r="G108" s="21">
        <v>180</v>
      </c>
      <c r="H108" s="21">
        <v>20</v>
      </c>
      <c r="I108" s="21">
        <f t="shared" ref="I108" si="6">+G108*H108/1000</f>
        <v>3.6</v>
      </c>
      <c r="J108" s="79">
        <v>4267</v>
      </c>
      <c r="K108" s="19">
        <f t="shared" si="5"/>
        <v>3600</v>
      </c>
      <c r="L108" s="43"/>
      <c r="M108" s="2"/>
    </row>
    <row r="109" spans="1:13" x14ac:dyDescent="0.25">
      <c r="A109" s="41" t="s">
        <v>342</v>
      </c>
      <c r="B109" s="6" t="s">
        <v>388</v>
      </c>
      <c r="C109" s="7" t="s">
        <v>389</v>
      </c>
      <c r="D109" s="7" t="s">
        <v>391</v>
      </c>
      <c r="E109" s="11" t="s">
        <v>191</v>
      </c>
      <c r="F109" s="11" t="s">
        <v>11</v>
      </c>
      <c r="G109" s="21">
        <v>180</v>
      </c>
      <c r="H109" s="21">
        <v>80</v>
      </c>
      <c r="I109" s="21">
        <f t="shared" si="4"/>
        <v>14.4</v>
      </c>
      <c r="J109" s="79">
        <v>4267</v>
      </c>
      <c r="K109" s="19">
        <f t="shared" si="5"/>
        <v>14400</v>
      </c>
      <c r="L109" s="43"/>
      <c r="M109" s="2"/>
    </row>
    <row r="110" spans="1:13" x14ac:dyDescent="0.25">
      <c r="A110" s="41" t="s">
        <v>284</v>
      </c>
      <c r="B110" s="6">
        <v>33761100</v>
      </c>
      <c r="C110" s="7" t="s">
        <v>392</v>
      </c>
      <c r="D110" s="7" t="s">
        <v>393</v>
      </c>
      <c r="E110" s="11" t="s">
        <v>191</v>
      </c>
      <c r="F110" s="11" t="s">
        <v>11</v>
      </c>
      <c r="G110" s="21">
        <v>129</v>
      </c>
      <c r="H110" s="21">
        <v>500</v>
      </c>
      <c r="I110" s="21">
        <f t="shared" si="4"/>
        <v>64.5</v>
      </c>
      <c r="J110" s="79">
        <v>4267</v>
      </c>
      <c r="K110" s="19">
        <f t="shared" si="5"/>
        <v>64500</v>
      </c>
      <c r="L110" s="43"/>
      <c r="M110" s="2"/>
    </row>
    <row r="111" spans="1:13" x14ac:dyDescent="0.25">
      <c r="A111" s="41" t="s">
        <v>284</v>
      </c>
      <c r="B111" s="6">
        <v>33761100</v>
      </c>
      <c r="C111" s="7" t="s">
        <v>392</v>
      </c>
      <c r="D111" s="7" t="s">
        <v>394</v>
      </c>
      <c r="E111" s="11" t="s">
        <v>191</v>
      </c>
      <c r="F111" s="11" t="s">
        <v>11</v>
      </c>
      <c r="G111" s="21">
        <v>630</v>
      </c>
      <c r="H111" s="21">
        <v>40</v>
      </c>
      <c r="I111" s="21">
        <f t="shared" si="4"/>
        <v>25.2</v>
      </c>
      <c r="J111" s="79">
        <v>4267</v>
      </c>
      <c r="K111" s="19">
        <f t="shared" si="5"/>
        <v>25200</v>
      </c>
      <c r="L111" s="43"/>
      <c r="M111" s="2"/>
    </row>
    <row r="112" spans="1:13" ht="27" x14ac:dyDescent="0.25">
      <c r="A112" s="41" t="s">
        <v>290</v>
      </c>
      <c r="B112" s="6">
        <v>39831247</v>
      </c>
      <c r="C112" s="7" t="s">
        <v>395</v>
      </c>
      <c r="D112" s="7" t="s">
        <v>396</v>
      </c>
      <c r="E112" s="11" t="s">
        <v>191</v>
      </c>
      <c r="F112" s="11" t="s">
        <v>248</v>
      </c>
      <c r="G112" s="21">
        <v>660</v>
      </c>
      <c r="H112" s="21">
        <v>40</v>
      </c>
      <c r="I112" s="21">
        <f t="shared" ref="I112" si="7">+G112*H112/1000</f>
        <v>26.4</v>
      </c>
      <c r="J112" s="79">
        <v>4267</v>
      </c>
      <c r="K112" s="19">
        <f t="shared" si="5"/>
        <v>26400</v>
      </c>
      <c r="L112" s="43"/>
      <c r="M112" s="2"/>
    </row>
    <row r="113" spans="1:13" x14ac:dyDescent="0.25">
      <c r="A113" s="41" t="s">
        <v>290</v>
      </c>
      <c r="B113" s="6">
        <v>39831278</v>
      </c>
      <c r="C113" s="7" t="s">
        <v>397</v>
      </c>
      <c r="D113" s="7" t="s">
        <v>398</v>
      </c>
      <c r="E113" s="11" t="s">
        <v>191</v>
      </c>
      <c r="F113" s="11" t="s">
        <v>11</v>
      </c>
      <c r="G113" s="21">
        <v>216.666666666666</v>
      </c>
      <c r="H113" s="21">
        <v>120</v>
      </c>
      <c r="I113" s="21">
        <f t="shared" si="4"/>
        <v>25.999999999999918</v>
      </c>
      <c r="J113" s="79">
        <v>4267</v>
      </c>
      <c r="K113" s="19">
        <f t="shared" si="5"/>
        <v>25999.99999999992</v>
      </c>
      <c r="L113" s="43"/>
      <c r="M113" s="2"/>
    </row>
    <row r="114" spans="1:13" x14ac:dyDescent="0.25">
      <c r="A114" s="41" t="s">
        <v>292</v>
      </c>
      <c r="B114" s="6">
        <v>39221490</v>
      </c>
      <c r="C114" s="7" t="s">
        <v>399</v>
      </c>
      <c r="D114" s="7" t="s">
        <v>400</v>
      </c>
      <c r="E114" s="11" t="s">
        <v>191</v>
      </c>
      <c r="F114" s="11" t="s">
        <v>11</v>
      </c>
      <c r="G114" s="21">
        <v>44</v>
      </c>
      <c r="H114" s="21">
        <v>150</v>
      </c>
      <c r="I114" s="21">
        <f t="shared" si="4"/>
        <v>6.6</v>
      </c>
      <c r="J114" s="79">
        <v>4267</v>
      </c>
      <c r="K114" s="19">
        <f t="shared" si="5"/>
        <v>6600</v>
      </c>
      <c r="L114" s="43"/>
      <c r="M114" s="2"/>
    </row>
    <row r="115" spans="1:13" x14ac:dyDescent="0.25">
      <c r="A115" s="41" t="s">
        <v>290</v>
      </c>
      <c r="B115" s="6" t="s">
        <v>401</v>
      </c>
      <c r="C115" s="7" t="s">
        <v>402</v>
      </c>
      <c r="D115" s="7" t="s">
        <v>403</v>
      </c>
      <c r="E115" s="11" t="s">
        <v>191</v>
      </c>
      <c r="F115" s="11" t="s">
        <v>11</v>
      </c>
      <c r="G115" s="21">
        <v>960</v>
      </c>
      <c r="H115" s="21">
        <v>100</v>
      </c>
      <c r="I115" s="21">
        <f t="shared" si="4"/>
        <v>96</v>
      </c>
      <c r="J115" s="79">
        <v>4267</v>
      </c>
      <c r="K115" s="19">
        <f t="shared" si="5"/>
        <v>96000</v>
      </c>
      <c r="L115" s="43"/>
      <c r="M115" s="2"/>
    </row>
    <row r="116" spans="1:13" x14ac:dyDescent="0.25">
      <c r="A116" s="41" t="s">
        <v>290</v>
      </c>
      <c r="B116" s="6">
        <v>39831281</v>
      </c>
      <c r="C116" s="7" t="s">
        <v>404</v>
      </c>
      <c r="D116" s="7" t="s">
        <v>405</v>
      </c>
      <c r="E116" s="11" t="s">
        <v>191</v>
      </c>
      <c r="F116" s="11" t="s">
        <v>11</v>
      </c>
      <c r="G116" s="21">
        <v>122</v>
      </c>
      <c r="H116" s="21">
        <v>150</v>
      </c>
      <c r="I116" s="21">
        <f t="shared" ref="I116" si="8">+G116*H116/1000</f>
        <v>18.3</v>
      </c>
      <c r="J116" s="79">
        <v>4267</v>
      </c>
      <c r="K116" s="19">
        <f t="shared" si="5"/>
        <v>18300</v>
      </c>
      <c r="L116" s="43"/>
      <c r="M116" s="2"/>
    </row>
    <row r="117" spans="1:13" x14ac:dyDescent="0.25">
      <c r="A117" s="41" t="s">
        <v>406</v>
      </c>
      <c r="B117" s="6" t="s">
        <v>407</v>
      </c>
      <c r="C117" s="7" t="s">
        <v>408</v>
      </c>
      <c r="D117" s="7" t="s">
        <v>409</v>
      </c>
      <c r="E117" s="11" t="s">
        <v>191</v>
      </c>
      <c r="F117" s="11" t="s">
        <v>11</v>
      </c>
      <c r="G117" s="21">
        <v>590</v>
      </c>
      <c r="H117" s="21">
        <v>5</v>
      </c>
      <c r="I117" s="21">
        <f t="shared" si="4"/>
        <v>2.95</v>
      </c>
      <c r="J117" s="79">
        <v>4267</v>
      </c>
      <c r="K117" s="19">
        <f t="shared" si="5"/>
        <v>2950</v>
      </c>
      <c r="L117" s="43"/>
      <c r="M117" s="2"/>
    </row>
    <row r="118" spans="1:13" x14ac:dyDescent="0.25">
      <c r="A118" s="41" t="s">
        <v>290</v>
      </c>
      <c r="B118" s="6" t="s">
        <v>410</v>
      </c>
      <c r="C118" s="7" t="s">
        <v>411</v>
      </c>
      <c r="D118" s="7" t="s">
        <v>412</v>
      </c>
      <c r="E118" s="11" t="s">
        <v>191</v>
      </c>
      <c r="F118" s="11" t="s">
        <v>11</v>
      </c>
      <c r="G118" s="21">
        <v>384</v>
      </c>
      <c r="H118" s="21">
        <v>150</v>
      </c>
      <c r="I118" s="21">
        <f t="shared" si="4"/>
        <v>57.6</v>
      </c>
      <c r="J118" s="79">
        <v>4267</v>
      </c>
      <c r="K118" s="19">
        <f t="shared" si="5"/>
        <v>57600</v>
      </c>
      <c r="L118" s="43"/>
      <c r="M118" s="2"/>
    </row>
    <row r="119" spans="1:13" x14ac:dyDescent="0.25">
      <c r="A119" s="41" t="s">
        <v>290</v>
      </c>
      <c r="B119" s="6">
        <v>39836000</v>
      </c>
      <c r="C119" s="7" t="s">
        <v>413</v>
      </c>
      <c r="D119" s="7" t="s">
        <v>414</v>
      </c>
      <c r="E119" s="11" t="s">
        <v>191</v>
      </c>
      <c r="F119" s="11" t="s">
        <v>11</v>
      </c>
      <c r="G119" s="21">
        <v>852</v>
      </c>
      <c r="H119" s="21">
        <v>100</v>
      </c>
      <c r="I119" s="21">
        <f t="shared" si="4"/>
        <v>85.2</v>
      </c>
      <c r="J119" s="79">
        <v>4267</v>
      </c>
      <c r="K119" s="19">
        <f t="shared" si="5"/>
        <v>85200</v>
      </c>
      <c r="L119" s="43"/>
      <c r="M119" s="2"/>
    </row>
    <row r="120" spans="1:13" ht="27" x14ac:dyDescent="0.25">
      <c r="A120" s="41" t="s">
        <v>290</v>
      </c>
      <c r="B120" s="6" t="s">
        <v>415</v>
      </c>
      <c r="C120" s="7" t="s">
        <v>416</v>
      </c>
      <c r="D120" s="7" t="s">
        <v>417</v>
      </c>
      <c r="E120" s="11" t="s">
        <v>191</v>
      </c>
      <c r="F120" s="11" t="s">
        <v>11</v>
      </c>
      <c r="G120" s="21">
        <v>120</v>
      </c>
      <c r="H120" s="21">
        <v>20</v>
      </c>
      <c r="I120" s="21">
        <f t="shared" ref="I120" si="9">+G120*H120/1000</f>
        <v>2.4</v>
      </c>
      <c r="J120" s="79">
        <v>4267</v>
      </c>
      <c r="K120" s="19">
        <f t="shared" si="5"/>
        <v>2400</v>
      </c>
      <c r="L120" s="43"/>
      <c r="M120" s="2"/>
    </row>
    <row r="121" spans="1:13" x14ac:dyDescent="0.25">
      <c r="A121" s="41" t="s">
        <v>418</v>
      </c>
      <c r="B121" s="6" t="s">
        <v>419</v>
      </c>
      <c r="C121" s="7" t="s">
        <v>420</v>
      </c>
      <c r="D121" s="7" t="s">
        <v>421</v>
      </c>
      <c r="E121" s="11" t="s">
        <v>191</v>
      </c>
      <c r="F121" s="11" t="s">
        <v>248</v>
      </c>
      <c r="G121" s="21">
        <v>99.99</v>
      </c>
      <c r="H121" s="21">
        <v>120</v>
      </c>
      <c r="I121" s="21">
        <f t="shared" si="4"/>
        <v>11.998799999999999</v>
      </c>
      <c r="J121" s="79">
        <v>4267</v>
      </c>
      <c r="K121" s="19">
        <f t="shared" si="5"/>
        <v>11998.8</v>
      </c>
      <c r="L121" s="43"/>
      <c r="M121" s="2"/>
    </row>
    <row r="122" spans="1:13" x14ac:dyDescent="0.25">
      <c r="A122" s="41" t="s">
        <v>290</v>
      </c>
      <c r="B122" s="6" t="s">
        <v>422</v>
      </c>
      <c r="C122" s="7" t="s">
        <v>423</v>
      </c>
      <c r="D122" s="7" t="s">
        <v>424</v>
      </c>
      <c r="E122" s="11" t="s">
        <v>191</v>
      </c>
      <c r="F122" s="11" t="s">
        <v>248</v>
      </c>
      <c r="G122" s="21">
        <v>257.142857142857</v>
      </c>
      <c r="H122" s="21">
        <v>140</v>
      </c>
      <c r="I122" s="21">
        <f t="shared" si="4"/>
        <v>35.999999999999979</v>
      </c>
      <c r="J122" s="79">
        <v>4267</v>
      </c>
      <c r="K122" s="19">
        <f t="shared" si="5"/>
        <v>35999.999999999978</v>
      </c>
      <c r="L122" s="43"/>
      <c r="M122" s="2"/>
    </row>
    <row r="123" spans="1:13" x14ac:dyDescent="0.25">
      <c r="A123" s="41" t="s">
        <v>290</v>
      </c>
      <c r="B123" s="6">
        <v>39812410</v>
      </c>
      <c r="C123" s="7" t="s">
        <v>425</v>
      </c>
      <c r="D123" s="7" t="s">
        <v>426</v>
      </c>
      <c r="E123" s="11" t="s">
        <v>191</v>
      </c>
      <c r="F123" s="11" t="s">
        <v>11</v>
      </c>
      <c r="G123" s="21">
        <v>1435</v>
      </c>
      <c r="H123" s="21">
        <v>10</v>
      </c>
      <c r="I123" s="21">
        <f t="shared" si="4"/>
        <v>14.35</v>
      </c>
      <c r="J123" s="79">
        <v>4267</v>
      </c>
      <c r="K123" s="19">
        <f t="shared" si="5"/>
        <v>14350</v>
      </c>
      <c r="L123" s="43"/>
      <c r="M123" s="2"/>
    </row>
    <row r="124" spans="1:13" x14ac:dyDescent="0.25">
      <c r="A124" s="41" t="s">
        <v>290</v>
      </c>
      <c r="B124" s="6">
        <v>39812410</v>
      </c>
      <c r="C124" s="7" t="s">
        <v>425</v>
      </c>
      <c r="D124" s="7" t="s">
        <v>427</v>
      </c>
      <c r="E124" s="11" t="s">
        <v>191</v>
      </c>
      <c r="F124" s="11" t="s">
        <v>11</v>
      </c>
      <c r="G124" s="21">
        <v>720</v>
      </c>
      <c r="H124" s="21">
        <v>5</v>
      </c>
      <c r="I124" s="21">
        <f t="shared" ref="I124" si="10">+G124*H124/1000</f>
        <v>3.6</v>
      </c>
      <c r="J124" s="79">
        <v>4267</v>
      </c>
      <c r="K124" s="19">
        <f t="shared" si="5"/>
        <v>3600</v>
      </c>
      <c r="L124" s="43"/>
      <c r="M124" s="2"/>
    </row>
    <row r="125" spans="1:13" x14ac:dyDescent="0.25">
      <c r="A125" s="41" t="s">
        <v>428</v>
      </c>
      <c r="B125" s="6">
        <v>19731100</v>
      </c>
      <c r="C125" s="7" t="s">
        <v>429</v>
      </c>
      <c r="D125" s="7" t="s">
        <v>430</v>
      </c>
      <c r="E125" s="11" t="s">
        <v>191</v>
      </c>
      <c r="F125" s="11" t="s">
        <v>238</v>
      </c>
      <c r="G125" s="21">
        <v>5445</v>
      </c>
      <c r="H125" s="21">
        <v>1</v>
      </c>
      <c r="I125" s="21">
        <f t="shared" si="4"/>
        <v>5.4450000000000003</v>
      </c>
      <c r="J125" s="79">
        <v>4267</v>
      </c>
      <c r="K125" s="19">
        <f t="shared" si="5"/>
        <v>5445</v>
      </c>
      <c r="L125" s="43"/>
      <c r="M125" s="2"/>
    </row>
    <row r="126" spans="1:13" x14ac:dyDescent="0.25">
      <c r="A126" s="41" t="s">
        <v>431</v>
      </c>
      <c r="B126" s="6">
        <v>18141100</v>
      </c>
      <c r="C126" s="7" t="s">
        <v>432</v>
      </c>
      <c r="D126" s="7" t="s">
        <v>433</v>
      </c>
      <c r="E126" s="11" t="s">
        <v>191</v>
      </c>
      <c r="F126" s="11" t="s">
        <v>296</v>
      </c>
      <c r="G126" s="21">
        <v>139.5</v>
      </c>
      <c r="H126" s="21">
        <v>80</v>
      </c>
      <c r="I126" s="21">
        <f t="shared" si="4"/>
        <v>11.16</v>
      </c>
      <c r="J126" s="79">
        <v>4267</v>
      </c>
      <c r="K126" s="19">
        <f t="shared" si="5"/>
        <v>11160</v>
      </c>
      <c r="L126" s="43"/>
      <c r="M126" s="2"/>
    </row>
    <row r="127" spans="1:13" x14ac:dyDescent="0.25">
      <c r="A127" s="41" t="s">
        <v>434</v>
      </c>
      <c r="B127" s="6">
        <v>24451110</v>
      </c>
      <c r="C127" s="7" t="s">
        <v>435</v>
      </c>
      <c r="D127" s="7" t="s">
        <v>436</v>
      </c>
      <c r="E127" s="11" t="s">
        <v>191</v>
      </c>
      <c r="F127" s="11" t="s">
        <v>238</v>
      </c>
      <c r="G127" s="21">
        <v>495</v>
      </c>
      <c r="H127" s="21">
        <v>10</v>
      </c>
      <c r="I127" s="21">
        <f t="shared" si="4"/>
        <v>4.95</v>
      </c>
      <c r="J127" s="79">
        <v>4267</v>
      </c>
      <c r="K127" s="19">
        <f t="shared" si="5"/>
        <v>4950</v>
      </c>
      <c r="L127" s="43"/>
      <c r="M127" s="2"/>
    </row>
    <row r="128" spans="1:13" x14ac:dyDescent="0.25">
      <c r="A128" s="41" t="s">
        <v>437</v>
      </c>
      <c r="B128" s="6" t="s">
        <v>438</v>
      </c>
      <c r="C128" s="7" t="s">
        <v>439</v>
      </c>
      <c r="D128" s="7" t="s">
        <v>440</v>
      </c>
      <c r="E128" s="11" t="s">
        <v>191</v>
      </c>
      <c r="F128" s="11" t="s">
        <v>11</v>
      </c>
      <c r="G128" s="21">
        <v>49.42</v>
      </c>
      <c r="H128" s="21">
        <v>35</v>
      </c>
      <c r="I128" s="21">
        <f t="shared" ref="I128" si="11">+G128*H128/1000</f>
        <v>1.7297</v>
      </c>
      <c r="J128" s="79">
        <v>4267</v>
      </c>
      <c r="K128" s="19">
        <f t="shared" si="5"/>
        <v>1729.7</v>
      </c>
      <c r="L128" s="43"/>
      <c r="M128" s="2"/>
    </row>
    <row r="129" spans="1:13" x14ac:dyDescent="0.25">
      <c r="A129" s="41" t="s">
        <v>441</v>
      </c>
      <c r="B129" s="6">
        <v>31211240</v>
      </c>
      <c r="C129" s="7" t="s">
        <v>442</v>
      </c>
      <c r="D129" s="7" t="s">
        <v>443</v>
      </c>
      <c r="E129" s="11" t="s">
        <v>191</v>
      </c>
      <c r="F129" s="11" t="s">
        <v>11</v>
      </c>
      <c r="G129" s="21">
        <v>660</v>
      </c>
      <c r="H129" s="21">
        <v>40</v>
      </c>
      <c r="I129" s="21">
        <f t="shared" si="4"/>
        <v>26.4</v>
      </c>
      <c r="J129" s="79">
        <v>4267</v>
      </c>
      <c r="K129" s="19">
        <f t="shared" si="5"/>
        <v>26400</v>
      </c>
      <c r="L129" s="43"/>
      <c r="M129" s="2"/>
    </row>
    <row r="130" spans="1:13" x14ac:dyDescent="0.25">
      <c r="A130" s="41" t="s">
        <v>292</v>
      </c>
      <c r="B130" s="6" t="s">
        <v>444</v>
      </c>
      <c r="C130" s="7" t="s">
        <v>445</v>
      </c>
      <c r="D130" s="7" t="s">
        <v>446</v>
      </c>
      <c r="E130" s="11" t="s">
        <v>191</v>
      </c>
      <c r="F130" s="11" t="s">
        <v>11</v>
      </c>
      <c r="G130" s="21">
        <v>434.4</v>
      </c>
      <c r="H130" s="21">
        <v>5</v>
      </c>
      <c r="I130" s="21">
        <f t="shared" si="4"/>
        <v>2.1720000000000002</v>
      </c>
      <c r="J130" s="79">
        <v>4267</v>
      </c>
      <c r="K130" s="19">
        <f t="shared" si="5"/>
        <v>2172</v>
      </c>
      <c r="L130" s="43"/>
      <c r="M130" s="2"/>
    </row>
    <row r="131" spans="1:13" x14ac:dyDescent="0.25">
      <c r="A131" s="41" t="s">
        <v>290</v>
      </c>
      <c r="B131" s="6" t="s">
        <v>447</v>
      </c>
      <c r="C131" s="7" t="s">
        <v>448</v>
      </c>
      <c r="D131" s="7" t="s">
        <v>449</v>
      </c>
      <c r="E131" s="11" t="s">
        <v>191</v>
      </c>
      <c r="F131" s="11" t="s">
        <v>248</v>
      </c>
      <c r="G131" s="21">
        <v>293.33333333333297</v>
      </c>
      <c r="H131" s="21">
        <v>180</v>
      </c>
      <c r="I131" s="21">
        <f t="shared" ref="I131:I151" si="12">+H131*G131/1000</f>
        <v>52.799999999999933</v>
      </c>
      <c r="J131" s="79">
        <v>4267</v>
      </c>
      <c r="K131" s="19">
        <f t="shared" si="5"/>
        <v>52799.999999999935</v>
      </c>
      <c r="L131" s="43"/>
      <c r="M131" s="2"/>
    </row>
    <row r="132" spans="1:13" x14ac:dyDescent="0.25">
      <c r="A132" s="41" t="s">
        <v>378</v>
      </c>
      <c r="B132" s="6" t="s">
        <v>379</v>
      </c>
      <c r="C132" s="7" t="s">
        <v>380</v>
      </c>
      <c r="D132" s="7" t="s">
        <v>381</v>
      </c>
      <c r="E132" s="11" t="s">
        <v>191</v>
      </c>
      <c r="F132" s="11" t="s">
        <v>382</v>
      </c>
      <c r="G132" s="129">
        <v>1385.4545454545455</v>
      </c>
      <c r="H132" s="21">
        <v>1100</v>
      </c>
      <c r="I132" s="21">
        <f t="shared" ref="I132" si="13">+G132*H132/1000</f>
        <v>1524</v>
      </c>
      <c r="J132" s="79">
        <v>4261</v>
      </c>
      <c r="K132" s="19">
        <f t="shared" si="5"/>
        <v>1524000</v>
      </c>
      <c r="L132" s="43"/>
      <c r="M132" s="2"/>
    </row>
    <row r="133" spans="1:13" ht="27" x14ac:dyDescent="0.25">
      <c r="A133" s="41" t="s">
        <v>378</v>
      </c>
      <c r="B133" s="6" t="s">
        <v>450</v>
      </c>
      <c r="C133" s="7" t="s">
        <v>451</v>
      </c>
      <c r="D133" s="7" t="s">
        <v>452</v>
      </c>
      <c r="E133" s="11" t="s">
        <v>191</v>
      </c>
      <c r="F133" s="11" t="s">
        <v>11</v>
      </c>
      <c r="G133" s="21">
        <v>692.30769230769226</v>
      </c>
      <c r="H133" s="21">
        <v>260</v>
      </c>
      <c r="I133" s="21">
        <f t="shared" si="12"/>
        <v>180</v>
      </c>
      <c r="J133" s="79">
        <v>4261</v>
      </c>
      <c r="K133" s="19">
        <f t="shared" si="5"/>
        <v>180000</v>
      </c>
      <c r="L133" s="43"/>
      <c r="M133" s="2"/>
    </row>
    <row r="134" spans="1:13" ht="27" x14ac:dyDescent="0.25">
      <c r="A134" s="41" t="s">
        <v>292</v>
      </c>
      <c r="B134" s="6">
        <v>39263200</v>
      </c>
      <c r="C134" s="7" t="s">
        <v>453</v>
      </c>
      <c r="D134" s="7" t="s">
        <v>454</v>
      </c>
      <c r="E134" s="11" t="s">
        <v>191</v>
      </c>
      <c r="F134" s="11" t="s">
        <v>11</v>
      </c>
      <c r="G134" s="21">
        <v>1040</v>
      </c>
      <c r="H134" s="21">
        <v>75</v>
      </c>
      <c r="I134" s="21">
        <f t="shared" si="12"/>
        <v>78</v>
      </c>
      <c r="J134" s="79">
        <v>4261</v>
      </c>
      <c r="K134" s="19">
        <f t="shared" si="5"/>
        <v>78000</v>
      </c>
      <c r="L134" s="43"/>
      <c r="M134" s="2"/>
    </row>
    <row r="135" spans="1:13" x14ac:dyDescent="0.25">
      <c r="A135" s="41" t="s">
        <v>378</v>
      </c>
      <c r="B135" s="6" t="s">
        <v>385</v>
      </c>
      <c r="C135" s="7" t="s">
        <v>386</v>
      </c>
      <c r="D135" s="7" t="s">
        <v>455</v>
      </c>
      <c r="E135" s="11" t="s">
        <v>191</v>
      </c>
      <c r="F135" s="11" t="s">
        <v>11</v>
      </c>
      <c r="G135" s="21">
        <v>32</v>
      </c>
      <c r="H135" s="21">
        <v>300</v>
      </c>
      <c r="I135" s="21">
        <f t="shared" si="12"/>
        <v>9.6</v>
      </c>
      <c r="J135" s="79">
        <v>4261</v>
      </c>
      <c r="K135" s="19">
        <f t="shared" si="5"/>
        <v>9600</v>
      </c>
      <c r="L135" s="43"/>
      <c r="M135" s="2"/>
    </row>
    <row r="136" spans="1:13" x14ac:dyDescent="0.25">
      <c r="A136" s="41" t="s">
        <v>378</v>
      </c>
      <c r="B136" s="6" t="s">
        <v>385</v>
      </c>
      <c r="C136" s="7" t="s">
        <v>386</v>
      </c>
      <c r="D136" s="7" t="s">
        <v>387</v>
      </c>
      <c r="E136" s="11" t="s">
        <v>191</v>
      </c>
      <c r="F136" s="11" t="s">
        <v>11</v>
      </c>
      <c r="G136" s="21">
        <v>20.869565217391305</v>
      </c>
      <c r="H136" s="21">
        <v>1150</v>
      </c>
      <c r="I136" s="21">
        <f t="shared" ref="I136" si="14">+G136*H136/1000</f>
        <v>24</v>
      </c>
      <c r="J136" s="79">
        <v>4261</v>
      </c>
      <c r="K136" s="19">
        <f t="shared" si="5"/>
        <v>24000</v>
      </c>
      <c r="L136" s="43"/>
      <c r="M136" s="2"/>
    </row>
    <row r="137" spans="1:13" x14ac:dyDescent="0.25">
      <c r="A137" s="41" t="s">
        <v>378</v>
      </c>
      <c r="B137" s="6">
        <v>30197232</v>
      </c>
      <c r="C137" s="7" t="s">
        <v>383</v>
      </c>
      <c r="D137" s="7" t="s">
        <v>384</v>
      </c>
      <c r="E137" s="11" t="s">
        <v>191</v>
      </c>
      <c r="F137" s="11" t="s">
        <v>11</v>
      </c>
      <c r="G137" s="21">
        <v>45</v>
      </c>
      <c r="H137" s="21">
        <v>600</v>
      </c>
      <c r="I137" s="21">
        <f t="shared" si="12"/>
        <v>27</v>
      </c>
      <c r="J137" s="79">
        <v>4261</v>
      </c>
      <c r="K137" s="19">
        <f t="shared" si="5"/>
        <v>27000</v>
      </c>
      <c r="L137" s="43"/>
      <c r="M137" s="2"/>
    </row>
    <row r="138" spans="1:13" x14ac:dyDescent="0.25">
      <c r="A138" s="41" t="s">
        <v>378</v>
      </c>
      <c r="B138" s="6" t="s">
        <v>456</v>
      </c>
      <c r="C138" s="7" t="s">
        <v>383</v>
      </c>
      <c r="D138" s="7" t="s">
        <v>457</v>
      </c>
      <c r="E138" s="11" t="s">
        <v>191</v>
      </c>
      <c r="F138" s="11" t="s">
        <v>11</v>
      </c>
      <c r="G138" s="21">
        <v>200</v>
      </c>
      <c r="H138" s="21">
        <v>150</v>
      </c>
      <c r="I138" s="21">
        <f t="shared" si="12"/>
        <v>30</v>
      </c>
      <c r="J138" s="79">
        <v>4261</v>
      </c>
      <c r="K138" s="19">
        <f t="shared" si="5"/>
        <v>30000</v>
      </c>
      <c r="L138" s="43"/>
      <c r="M138" s="2"/>
    </row>
    <row r="139" spans="1:13" x14ac:dyDescent="0.25">
      <c r="A139" s="41" t="s">
        <v>458</v>
      </c>
      <c r="B139" s="6">
        <v>22851200</v>
      </c>
      <c r="C139" s="7" t="s">
        <v>459</v>
      </c>
      <c r="D139" s="7" t="s">
        <v>460</v>
      </c>
      <c r="E139" s="11" t="s">
        <v>191</v>
      </c>
      <c r="F139" s="11" t="s">
        <v>11</v>
      </c>
      <c r="G139" s="21">
        <v>400</v>
      </c>
      <c r="H139" s="21">
        <v>600</v>
      </c>
      <c r="I139" s="21">
        <f t="shared" si="12"/>
        <v>240</v>
      </c>
      <c r="J139" s="79">
        <v>4261</v>
      </c>
      <c r="K139" s="19">
        <f t="shared" si="5"/>
        <v>240000</v>
      </c>
      <c r="L139" s="43"/>
      <c r="M139" s="2"/>
    </row>
    <row r="140" spans="1:13" x14ac:dyDescent="0.25">
      <c r="A140" s="41" t="s">
        <v>458</v>
      </c>
      <c r="B140" s="6">
        <v>22851200</v>
      </c>
      <c r="C140" s="7" t="s">
        <v>459</v>
      </c>
      <c r="D140" s="7" t="s">
        <v>461</v>
      </c>
      <c r="E140" s="11" t="s">
        <v>191</v>
      </c>
      <c r="F140" s="11" t="s">
        <v>11</v>
      </c>
      <c r="G140" s="21">
        <v>280</v>
      </c>
      <c r="H140" s="21">
        <v>150</v>
      </c>
      <c r="I140" s="21">
        <f t="shared" ref="I140" si="15">+G140*H140/1000</f>
        <v>42</v>
      </c>
      <c r="J140" s="79">
        <v>4261</v>
      </c>
      <c r="K140" s="19">
        <f t="shared" si="5"/>
        <v>42000</v>
      </c>
      <c r="L140" s="43"/>
      <c r="M140" s="2"/>
    </row>
    <row r="141" spans="1:13" x14ac:dyDescent="0.25">
      <c r="A141" s="41" t="s">
        <v>458</v>
      </c>
      <c r="B141" s="6">
        <v>22851200</v>
      </c>
      <c r="C141" s="7" t="s">
        <v>459</v>
      </c>
      <c r="D141" s="7" t="s">
        <v>462</v>
      </c>
      <c r="E141" s="11" t="s">
        <v>191</v>
      </c>
      <c r="F141" s="11" t="s">
        <v>11</v>
      </c>
      <c r="G141" s="21">
        <v>30</v>
      </c>
      <c r="H141" s="21">
        <v>100</v>
      </c>
      <c r="I141" s="21">
        <f t="shared" si="12"/>
        <v>3</v>
      </c>
      <c r="J141" s="79">
        <v>4261</v>
      </c>
      <c r="K141" s="19">
        <f t="shared" si="5"/>
        <v>3000</v>
      </c>
      <c r="L141" s="43"/>
      <c r="M141" s="2"/>
    </row>
    <row r="142" spans="1:13" x14ac:dyDescent="0.25">
      <c r="A142" s="41" t="s">
        <v>458</v>
      </c>
      <c r="B142" s="6">
        <v>22851200</v>
      </c>
      <c r="C142" s="7" t="s">
        <v>459</v>
      </c>
      <c r="D142" s="7" t="s">
        <v>463</v>
      </c>
      <c r="E142" s="11" t="s">
        <v>191</v>
      </c>
      <c r="F142" s="11" t="s">
        <v>11</v>
      </c>
      <c r="G142" s="21">
        <v>139.19999999999999</v>
      </c>
      <c r="H142" s="21">
        <v>50</v>
      </c>
      <c r="I142" s="21">
        <f t="shared" si="12"/>
        <v>6.9599999999999991</v>
      </c>
      <c r="J142" s="79">
        <v>4261</v>
      </c>
      <c r="K142" s="19">
        <f t="shared" si="5"/>
        <v>6959.9999999999991</v>
      </c>
      <c r="L142" s="43"/>
      <c r="M142" s="2"/>
    </row>
    <row r="143" spans="1:13" x14ac:dyDescent="0.25">
      <c r="A143" s="41" t="s">
        <v>458</v>
      </c>
      <c r="B143" s="6">
        <v>22851200</v>
      </c>
      <c r="C143" s="7" t="s">
        <v>459</v>
      </c>
      <c r="D143" s="7" t="s">
        <v>464</v>
      </c>
      <c r="E143" s="11" t="s">
        <v>191</v>
      </c>
      <c r="F143" s="11" t="s">
        <v>11</v>
      </c>
      <c r="G143" s="21">
        <v>450</v>
      </c>
      <c r="H143" s="21">
        <v>40</v>
      </c>
      <c r="I143" s="21">
        <f t="shared" si="12"/>
        <v>18</v>
      </c>
      <c r="J143" s="79">
        <v>4261</v>
      </c>
      <c r="K143" s="19">
        <f t="shared" si="5"/>
        <v>18000</v>
      </c>
      <c r="L143" s="43"/>
      <c r="M143" s="2"/>
    </row>
    <row r="144" spans="1:13" x14ac:dyDescent="0.25">
      <c r="A144" s="41" t="s">
        <v>458</v>
      </c>
      <c r="B144" s="6">
        <v>22851200</v>
      </c>
      <c r="C144" s="7" t="s">
        <v>459</v>
      </c>
      <c r="D144" s="7" t="s">
        <v>465</v>
      </c>
      <c r="E144" s="11" t="s">
        <v>191</v>
      </c>
      <c r="F144" s="11" t="s">
        <v>11</v>
      </c>
      <c r="G144" s="21">
        <v>400</v>
      </c>
      <c r="H144" s="21">
        <v>150</v>
      </c>
      <c r="I144" s="21">
        <f t="shared" ref="I144" si="16">+G144*H144/1000</f>
        <v>60</v>
      </c>
      <c r="J144" s="79">
        <v>4261</v>
      </c>
      <c r="K144" s="19">
        <f t="shared" si="5"/>
        <v>60000</v>
      </c>
      <c r="L144" s="43"/>
      <c r="M144" s="2"/>
    </row>
    <row r="145" spans="1:13" x14ac:dyDescent="0.25">
      <c r="A145" s="41" t="s">
        <v>378</v>
      </c>
      <c r="B145" s="6" t="s">
        <v>466</v>
      </c>
      <c r="C145" s="7" t="s">
        <v>467</v>
      </c>
      <c r="D145" s="7" t="s">
        <v>468</v>
      </c>
      <c r="E145" s="11" t="s">
        <v>191</v>
      </c>
      <c r="F145" s="11" t="s">
        <v>11</v>
      </c>
      <c r="G145" s="21">
        <v>1440</v>
      </c>
      <c r="H145" s="21">
        <v>25</v>
      </c>
      <c r="I145" s="21">
        <f t="shared" si="12"/>
        <v>36</v>
      </c>
      <c r="J145" s="79">
        <v>4261</v>
      </c>
      <c r="K145" s="19">
        <f t="shared" si="5"/>
        <v>36000</v>
      </c>
      <c r="L145" s="43"/>
      <c r="M145" s="2"/>
    </row>
    <row r="146" spans="1:13" x14ac:dyDescent="0.25">
      <c r="A146" s="41" t="s">
        <v>378</v>
      </c>
      <c r="B146" s="6" t="s">
        <v>469</v>
      </c>
      <c r="C146" s="7" t="s">
        <v>470</v>
      </c>
      <c r="D146" s="7" t="s">
        <v>471</v>
      </c>
      <c r="E146" s="11" t="s">
        <v>191</v>
      </c>
      <c r="F146" s="11" t="s">
        <v>11</v>
      </c>
      <c r="G146" s="21">
        <v>5.76</v>
      </c>
      <c r="H146" s="21">
        <v>2500</v>
      </c>
      <c r="I146" s="21">
        <f t="shared" si="12"/>
        <v>14.4</v>
      </c>
      <c r="J146" s="79">
        <v>4261</v>
      </c>
      <c r="K146" s="19">
        <f t="shared" si="5"/>
        <v>14400</v>
      </c>
      <c r="L146" s="43"/>
      <c r="M146" s="2"/>
    </row>
    <row r="147" spans="1:13" x14ac:dyDescent="0.25">
      <c r="A147" s="41" t="s">
        <v>378</v>
      </c>
      <c r="B147" s="6" t="s">
        <v>472</v>
      </c>
      <c r="C147" s="7" t="s">
        <v>473</v>
      </c>
      <c r="D147" s="7" t="s">
        <v>474</v>
      </c>
      <c r="E147" s="11" t="s">
        <v>191</v>
      </c>
      <c r="F147" s="11" t="s">
        <v>11</v>
      </c>
      <c r="G147" s="21">
        <v>17.399999999999999</v>
      </c>
      <c r="H147" s="21">
        <v>200</v>
      </c>
      <c r="I147" s="21">
        <f t="shared" si="12"/>
        <v>3.4799999999999995</v>
      </c>
      <c r="J147" s="79">
        <v>4261</v>
      </c>
      <c r="K147" s="19">
        <f t="shared" si="5"/>
        <v>3479.9999999999995</v>
      </c>
      <c r="L147" s="43"/>
      <c r="M147" s="2"/>
    </row>
    <row r="148" spans="1:13" x14ac:dyDescent="0.25">
      <c r="A148" s="41" t="s">
        <v>458</v>
      </c>
      <c r="B148" s="6" t="s">
        <v>475</v>
      </c>
      <c r="C148" s="7" t="s">
        <v>476</v>
      </c>
      <c r="D148" s="7" t="s">
        <v>477</v>
      </c>
      <c r="E148" s="11" t="s">
        <v>191</v>
      </c>
      <c r="F148" s="11" t="s">
        <v>11</v>
      </c>
      <c r="G148" s="21">
        <v>48</v>
      </c>
      <c r="H148" s="21">
        <v>400</v>
      </c>
      <c r="I148" s="21">
        <f t="shared" ref="I148" si="17">+G148*H148/1000</f>
        <v>19.2</v>
      </c>
      <c r="J148" s="79">
        <v>4261</v>
      </c>
      <c r="K148" s="19">
        <f t="shared" si="5"/>
        <v>19200</v>
      </c>
      <c r="L148" s="43"/>
      <c r="M148" s="2"/>
    </row>
    <row r="149" spans="1:13" x14ac:dyDescent="0.25">
      <c r="A149" s="41" t="s">
        <v>378</v>
      </c>
      <c r="B149" s="6">
        <v>30197111</v>
      </c>
      <c r="C149" s="7" t="s">
        <v>478</v>
      </c>
      <c r="D149" s="7" t="s">
        <v>479</v>
      </c>
      <c r="E149" s="11" t="s">
        <v>191</v>
      </c>
      <c r="F149" s="11" t="s">
        <v>382</v>
      </c>
      <c r="G149" s="21">
        <v>30</v>
      </c>
      <c r="H149" s="21">
        <v>120</v>
      </c>
      <c r="I149" s="21">
        <f t="shared" si="12"/>
        <v>3.6</v>
      </c>
      <c r="J149" s="79">
        <v>4261</v>
      </c>
      <c r="K149" s="19">
        <f t="shared" si="5"/>
        <v>3600</v>
      </c>
      <c r="L149" s="43"/>
      <c r="M149" s="2"/>
    </row>
    <row r="150" spans="1:13" x14ac:dyDescent="0.25">
      <c r="A150" s="41" t="s">
        <v>378</v>
      </c>
      <c r="B150" s="6" t="s">
        <v>480</v>
      </c>
      <c r="C150" s="7" t="s">
        <v>481</v>
      </c>
      <c r="D150" s="7" t="s">
        <v>482</v>
      </c>
      <c r="E150" s="11" t="s">
        <v>191</v>
      </c>
      <c r="F150" s="11" t="s">
        <v>382</v>
      </c>
      <c r="G150" s="21">
        <v>192</v>
      </c>
      <c r="H150" s="21">
        <v>10</v>
      </c>
      <c r="I150" s="21">
        <f t="shared" si="12"/>
        <v>1.92</v>
      </c>
      <c r="J150" s="79">
        <v>4261</v>
      </c>
      <c r="K150" s="19">
        <f t="shared" si="5"/>
        <v>1920</v>
      </c>
      <c r="L150" s="43"/>
      <c r="M150" s="2"/>
    </row>
    <row r="151" spans="1:13" x14ac:dyDescent="0.25">
      <c r="A151" s="41" t="s">
        <v>378</v>
      </c>
      <c r="B151" s="6" t="s">
        <v>483</v>
      </c>
      <c r="C151" s="7" t="s">
        <v>484</v>
      </c>
      <c r="D151" s="7" t="s">
        <v>485</v>
      </c>
      <c r="E151" s="11" t="s">
        <v>191</v>
      </c>
      <c r="F151" s="11" t="s">
        <v>382</v>
      </c>
      <c r="G151" s="21">
        <v>41.6</v>
      </c>
      <c r="H151" s="21">
        <v>150</v>
      </c>
      <c r="I151" s="21">
        <f t="shared" si="12"/>
        <v>6.24</v>
      </c>
      <c r="J151" s="79">
        <v>4261</v>
      </c>
      <c r="K151" s="19">
        <f t="shared" si="5"/>
        <v>6240</v>
      </c>
      <c r="L151" s="43"/>
      <c r="M151" s="2"/>
    </row>
    <row r="152" spans="1:13" ht="27" x14ac:dyDescent="0.25">
      <c r="A152" s="41" t="s">
        <v>292</v>
      </c>
      <c r="B152" s="6">
        <v>39263200</v>
      </c>
      <c r="C152" s="7" t="s">
        <v>453</v>
      </c>
      <c r="D152" s="7" t="s">
        <v>486</v>
      </c>
      <c r="E152" s="11" t="s">
        <v>53</v>
      </c>
      <c r="F152" s="11" t="s">
        <v>11</v>
      </c>
      <c r="G152" s="21">
        <v>2100</v>
      </c>
      <c r="H152" s="21">
        <v>1</v>
      </c>
      <c r="I152" s="21">
        <f t="shared" ref="I152:I223" si="18">+G152*H152/1000</f>
        <v>2.1</v>
      </c>
      <c r="J152" s="79">
        <v>4261</v>
      </c>
      <c r="K152" s="19">
        <f t="shared" si="5"/>
        <v>2100</v>
      </c>
      <c r="L152" s="43"/>
      <c r="M152" s="2"/>
    </row>
    <row r="153" spans="1:13" x14ac:dyDescent="0.25">
      <c r="A153" s="41" t="s">
        <v>287</v>
      </c>
      <c r="B153" s="6" t="s">
        <v>567</v>
      </c>
      <c r="C153" s="7" t="s">
        <v>568</v>
      </c>
      <c r="D153" s="7" t="s">
        <v>569</v>
      </c>
      <c r="E153" s="11" t="s">
        <v>191</v>
      </c>
      <c r="F153" s="11" t="s">
        <v>11</v>
      </c>
      <c r="G153" s="21">
        <v>266.67</v>
      </c>
      <c r="H153" s="21">
        <v>150</v>
      </c>
      <c r="I153" s="21">
        <f t="shared" si="18"/>
        <v>40.000500000000002</v>
      </c>
      <c r="J153" s="79">
        <v>4267</v>
      </c>
      <c r="K153" s="19">
        <f t="shared" si="5"/>
        <v>40000.5</v>
      </c>
      <c r="L153" s="43"/>
      <c r="M153" s="2"/>
    </row>
    <row r="154" spans="1:13" x14ac:dyDescent="0.25">
      <c r="A154" s="41" t="s">
        <v>287</v>
      </c>
      <c r="B154" s="6" t="s">
        <v>567</v>
      </c>
      <c r="C154" s="7" t="s">
        <v>568</v>
      </c>
      <c r="D154" s="7" t="s">
        <v>570</v>
      </c>
      <c r="E154" s="11" t="s">
        <v>191</v>
      </c>
      <c r="F154" s="11" t="s">
        <v>11</v>
      </c>
      <c r="G154" s="21">
        <v>663.33330000000001</v>
      </c>
      <c r="H154" s="21">
        <v>30</v>
      </c>
      <c r="I154" s="21">
        <f t="shared" si="18"/>
        <v>19.899999000000001</v>
      </c>
      <c r="J154" s="79">
        <v>4267</v>
      </c>
      <c r="K154" s="19">
        <f t="shared" ref="K154:K217" si="19">G154*H154</f>
        <v>19899.999</v>
      </c>
      <c r="L154" s="43"/>
      <c r="M154" s="2"/>
    </row>
    <row r="155" spans="1:13" ht="27" x14ac:dyDescent="0.25">
      <c r="A155" s="41" t="s">
        <v>284</v>
      </c>
      <c r="B155" s="6" t="s">
        <v>571</v>
      </c>
      <c r="C155" s="7" t="s">
        <v>572</v>
      </c>
      <c r="D155" s="7" t="s">
        <v>573</v>
      </c>
      <c r="E155" s="11" t="s">
        <v>191</v>
      </c>
      <c r="F155" s="11" t="s">
        <v>11</v>
      </c>
      <c r="G155" s="21">
        <v>190.899</v>
      </c>
      <c r="H155" s="21">
        <v>400</v>
      </c>
      <c r="I155" s="21">
        <f t="shared" si="18"/>
        <v>76.3596</v>
      </c>
      <c r="J155" s="79">
        <v>4267</v>
      </c>
      <c r="K155" s="19">
        <f t="shared" si="19"/>
        <v>76359.600000000006</v>
      </c>
      <c r="L155" s="43"/>
      <c r="M155" s="2"/>
    </row>
    <row r="156" spans="1:13" x14ac:dyDescent="0.25">
      <c r="A156" s="41" t="s">
        <v>284</v>
      </c>
      <c r="B156" s="6">
        <v>33761400</v>
      </c>
      <c r="C156" s="7" t="s">
        <v>574</v>
      </c>
      <c r="D156" s="7" t="s">
        <v>575</v>
      </c>
      <c r="E156" s="11" t="s">
        <v>191</v>
      </c>
      <c r="F156" s="11" t="s">
        <v>11</v>
      </c>
      <c r="G156" s="21">
        <v>540</v>
      </c>
      <c r="H156" s="21">
        <v>200</v>
      </c>
      <c r="I156" s="21">
        <f t="shared" si="18"/>
        <v>108</v>
      </c>
      <c r="J156" s="79">
        <v>4267</v>
      </c>
      <c r="K156" s="19">
        <f t="shared" si="19"/>
        <v>108000</v>
      </c>
      <c r="L156" s="43"/>
      <c r="M156" s="2"/>
    </row>
    <row r="157" spans="1:13" x14ac:dyDescent="0.25">
      <c r="A157" s="41" t="s">
        <v>287</v>
      </c>
      <c r="B157" s="6" t="s">
        <v>567</v>
      </c>
      <c r="C157" s="7" t="s">
        <v>568</v>
      </c>
      <c r="D157" s="7" t="s">
        <v>576</v>
      </c>
      <c r="E157" s="11" t="s">
        <v>191</v>
      </c>
      <c r="F157" s="11" t="s">
        <v>11</v>
      </c>
      <c r="G157" s="21">
        <v>356</v>
      </c>
      <c r="H157" s="21">
        <v>30</v>
      </c>
      <c r="I157" s="21">
        <f t="shared" si="18"/>
        <v>10.68</v>
      </c>
      <c r="J157" s="79">
        <v>4267</v>
      </c>
      <c r="K157" s="19">
        <f t="shared" si="19"/>
        <v>10680</v>
      </c>
      <c r="L157" s="43"/>
      <c r="M157" s="2"/>
    </row>
    <row r="158" spans="1:13" ht="27" x14ac:dyDescent="0.25">
      <c r="A158" s="41" t="s">
        <v>554</v>
      </c>
      <c r="B158" s="6">
        <v>34921440</v>
      </c>
      <c r="C158" s="7" t="s">
        <v>577</v>
      </c>
      <c r="D158" s="7" t="s">
        <v>578</v>
      </c>
      <c r="E158" s="11" t="s">
        <v>191</v>
      </c>
      <c r="F158" s="11" t="s">
        <v>11</v>
      </c>
      <c r="G158" s="21">
        <v>616.98</v>
      </c>
      <c r="H158" s="21">
        <v>20</v>
      </c>
      <c r="I158" s="21">
        <f t="shared" si="18"/>
        <v>12.339600000000001</v>
      </c>
      <c r="J158" s="79">
        <v>4267</v>
      </c>
      <c r="K158" s="19">
        <f t="shared" si="19"/>
        <v>12339.6</v>
      </c>
      <c r="L158" s="43"/>
      <c r="M158" s="2"/>
    </row>
    <row r="159" spans="1:13" x14ac:dyDescent="0.25">
      <c r="A159" s="41" t="s">
        <v>292</v>
      </c>
      <c r="B159" s="6" t="s">
        <v>444</v>
      </c>
      <c r="C159" s="7" t="s">
        <v>445</v>
      </c>
      <c r="D159" s="7" t="s">
        <v>579</v>
      </c>
      <c r="E159" s="11" t="s">
        <v>191</v>
      </c>
      <c r="F159" s="11" t="s">
        <v>11</v>
      </c>
      <c r="G159" s="21">
        <v>5065</v>
      </c>
      <c r="H159" s="21">
        <v>6</v>
      </c>
      <c r="I159" s="21">
        <f t="shared" si="18"/>
        <v>30.39</v>
      </c>
      <c r="J159" s="79">
        <v>4267</v>
      </c>
      <c r="K159" s="19">
        <f t="shared" si="19"/>
        <v>30390</v>
      </c>
      <c r="L159" s="43"/>
      <c r="M159" s="2"/>
    </row>
    <row r="160" spans="1:13" x14ac:dyDescent="0.25">
      <c r="A160" s="41" t="s">
        <v>292</v>
      </c>
      <c r="B160" s="6" t="s">
        <v>580</v>
      </c>
      <c r="C160" s="7" t="s">
        <v>581</v>
      </c>
      <c r="D160" s="7" t="s">
        <v>582</v>
      </c>
      <c r="E160" s="11" t="s">
        <v>191</v>
      </c>
      <c r="F160" s="11" t="s">
        <v>11</v>
      </c>
      <c r="G160" s="21">
        <v>1000</v>
      </c>
      <c r="H160" s="21">
        <v>10</v>
      </c>
      <c r="I160" s="21">
        <f t="shared" si="18"/>
        <v>10</v>
      </c>
      <c r="J160" s="79">
        <v>4267</v>
      </c>
      <c r="K160" s="19">
        <f t="shared" si="19"/>
        <v>10000</v>
      </c>
      <c r="L160" s="43"/>
      <c r="M160" s="2"/>
    </row>
    <row r="161" spans="1:13" x14ac:dyDescent="0.25">
      <c r="A161" s="41" t="s">
        <v>336</v>
      </c>
      <c r="B161" s="6" t="s">
        <v>583</v>
      </c>
      <c r="C161" s="7" t="s">
        <v>584</v>
      </c>
      <c r="D161" s="7" t="s">
        <v>585</v>
      </c>
      <c r="E161" s="11" t="s">
        <v>191</v>
      </c>
      <c r="F161" s="11" t="s">
        <v>11</v>
      </c>
      <c r="G161" s="21">
        <v>2245.44</v>
      </c>
      <c r="H161" s="21">
        <v>20</v>
      </c>
      <c r="I161" s="21">
        <f t="shared" si="18"/>
        <v>44.908799999999999</v>
      </c>
      <c r="J161" s="79">
        <v>4267</v>
      </c>
      <c r="K161" s="19">
        <f t="shared" si="19"/>
        <v>44908.800000000003</v>
      </c>
      <c r="L161" s="43"/>
      <c r="M161" s="2"/>
    </row>
    <row r="162" spans="1:13" x14ac:dyDescent="0.25">
      <c r="A162" s="41" t="s">
        <v>292</v>
      </c>
      <c r="B162" s="6">
        <v>39221140</v>
      </c>
      <c r="C162" s="7" t="s">
        <v>586</v>
      </c>
      <c r="D162" s="7" t="s">
        <v>587</v>
      </c>
      <c r="E162" s="11" t="s">
        <v>191</v>
      </c>
      <c r="F162" s="11" t="s">
        <v>11</v>
      </c>
      <c r="G162" s="21">
        <v>3225</v>
      </c>
      <c r="H162" s="21">
        <v>4</v>
      </c>
      <c r="I162" s="21">
        <f t="shared" si="18"/>
        <v>12.9</v>
      </c>
      <c r="J162" s="79">
        <v>4267</v>
      </c>
      <c r="K162" s="19">
        <f t="shared" si="19"/>
        <v>12900</v>
      </c>
      <c r="L162" s="43"/>
      <c r="M162" s="2"/>
    </row>
    <row r="163" spans="1:13" x14ac:dyDescent="0.25">
      <c r="A163" s="41" t="s">
        <v>292</v>
      </c>
      <c r="B163" s="6">
        <v>39221140</v>
      </c>
      <c r="C163" s="7" t="s">
        <v>586</v>
      </c>
      <c r="D163" s="7" t="s">
        <v>587</v>
      </c>
      <c r="E163" s="11" t="s">
        <v>191</v>
      </c>
      <c r="F163" s="11" t="s">
        <v>11</v>
      </c>
      <c r="G163" s="21">
        <v>3000</v>
      </c>
      <c r="H163" s="21">
        <v>4</v>
      </c>
      <c r="I163" s="21">
        <f t="shared" si="18"/>
        <v>12</v>
      </c>
      <c r="J163" s="79">
        <v>4267</v>
      </c>
      <c r="K163" s="19">
        <f t="shared" si="19"/>
        <v>12000</v>
      </c>
      <c r="L163" s="43"/>
      <c r="M163" s="2"/>
    </row>
    <row r="164" spans="1:13" x14ac:dyDescent="0.25">
      <c r="A164" s="41" t="s">
        <v>342</v>
      </c>
      <c r="B164" s="6" t="s">
        <v>388</v>
      </c>
      <c r="C164" s="7" t="s">
        <v>389</v>
      </c>
      <c r="D164" s="7" t="s">
        <v>588</v>
      </c>
      <c r="E164" s="11" t="s">
        <v>191</v>
      </c>
      <c r="F164" s="11" t="s">
        <v>11</v>
      </c>
      <c r="G164" s="21">
        <v>186.66</v>
      </c>
      <c r="H164" s="21">
        <v>150</v>
      </c>
      <c r="I164" s="21">
        <f t="shared" si="18"/>
        <v>27.998999999999999</v>
      </c>
      <c r="J164" s="79">
        <v>4267</v>
      </c>
      <c r="K164" s="19">
        <f t="shared" si="19"/>
        <v>27999</v>
      </c>
      <c r="L164" s="43"/>
      <c r="M164" s="2"/>
    </row>
    <row r="165" spans="1:13" x14ac:dyDescent="0.25">
      <c r="A165" s="41" t="s">
        <v>589</v>
      </c>
      <c r="B165" s="6" t="s">
        <v>590</v>
      </c>
      <c r="C165" s="7" t="s">
        <v>591</v>
      </c>
      <c r="D165" s="7" t="s">
        <v>592</v>
      </c>
      <c r="E165" s="11" t="s">
        <v>191</v>
      </c>
      <c r="F165" s="11" t="s">
        <v>11</v>
      </c>
      <c r="G165" s="21">
        <v>513</v>
      </c>
      <c r="H165" s="21">
        <v>60</v>
      </c>
      <c r="I165" s="21">
        <f t="shared" si="18"/>
        <v>30.78</v>
      </c>
      <c r="J165" s="79">
        <v>4267</v>
      </c>
      <c r="K165" s="19">
        <f t="shared" si="19"/>
        <v>30780</v>
      </c>
      <c r="L165" s="43"/>
      <c r="M165" s="2"/>
    </row>
    <row r="166" spans="1:13" x14ac:dyDescent="0.25">
      <c r="A166" s="41" t="s">
        <v>589</v>
      </c>
      <c r="B166" s="6" t="s">
        <v>590</v>
      </c>
      <c r="C166" s="7" t="s">
        <v>591</v>
      </c>
      <c r="D166" s="7" t="s">
        <v>593</v>
      </c>
      <c r="E166" s="11" t="s">
        <v>191</v>
      </c>
      <c r="F166" s="11" t="s">
        <v>11</v>
      </c>
      <c r="G166" s="21">
        <v>694.35</v>
      </c>
      <c r="H166" s="21">
        <v>35</v>
      </c>
      <c r="I166" s="21">
        <f t="shared" si="18"/>
        <v>24.302250000000001</v>
      </c>
      <c r="J166" s="79">
        <v>4267</v>
      </c>
      <c r="K166" s="19">
        <f t="shared" si="19"/>
        <v>24302.25</v>
      </c>
      <c r="L166" s="43"/>
      <c r="M166" s="2"/>
    </row>
    <row r="167" spans="1:13" x14ac:dyDescent="0.25">
      <c r="A167" s="41" t="s">
        <v>589</v>
      </c>
      <c r="B167" s="6" t="s">
        <v>590</v>
      </c>
      <c r="C167" s="7" t="s">
        <v>591</v>
      </c>
      <c r="D167" s="7" t="s">
        <v>594</v>
      </c>
      <c r="E167" s="11" t="s">
        <v>191</v>
      </c>
      <c r="F167" s="11" t="s">
        <v>11</v>
      </c>
      <c r="G167" s="21">
        <v>694.98</v>
      </c>
      <c r="H167" s="21">
        <v>20</v>
      </c>
      <c r="I167" s="21">
        <f t="shared" si="18"/>
        <v>13.8996</v>
      </c>
      <c r="J167" s="79">
        <v>4267</v>
      </c>
      <c r="K167" s="19">
        <f t="shared" si="19"/>
        <v>13899.6</v>
      </c>
      <c r="L167" s="43"/>
      <c r="M167" s="2"/>
    </row>
    <row r="168" spans="1:13" x14ac:dyDescent="0.25">
      <c r="A168" s="41" t="s">
        <v>589</v>
      </c>
      <c r="B168" s="6" t="s">
        <v>590</v>
      </c>
      <c r="C168" s="7" t="s">
        <v>591</v>
      </c>
      <c r="D168" s="7" t="s">
        <v>595</v>
      </c>
      <c r="E168" s="11" t="s">
        <v>191</v>
      </c>
      <c r="F168" s="11" t="s">
        <v>11</v>
      </c>
      <c r="G168" s="21">
        <v>1657.92</v>
      </c>
      <c r="H168" s="21">
        <v>10</v>
      </c>
      <c r="I168" s="21">
        <f>+G168*H168/1000</f>
        <v>16.5792</v>
      </c>
      <c r="J168" s="79">
        <v>4267</v>
      </c>
      <c r="K168" s="19">
        <f t="shared" si="19"/>
        <v>16579.2</v>
      </c>
      <c r="L168" s="43"/>
      <c r="M168" s="2"/>
    </row>
    <row r="169" spans="1:13" x14ac:dyDescent="0.25">
      <c r="A169" s="41" t="s">
        <v>589</v>
      </c>
      <c r="B169" s="6" t="s">
        <v>590</v>
      </c>
      <c r="C169" s="7" t="s">
        <v>591</v>
      </c>
      <c r="D169" s="7" t="s">
        <v>596</v>
      </c>
      <c r="E169" s="11" t="s">
        <v>191</v>
      </c>
      <c r="F169" s="11" t="s">
        <v>11</v>
      </c>
      <c r="G169" s="21">
        <v>2014.92</v>
      </c>
      <c r="H169" s="21">
        <v>10</v>
      </c>
      <c r="I169" s="21">
        <f>+G169*H169/1000</f>
        <v>20.1492</v>
      </c>
      <c r="J169" s="79">
        <v>4267</v>
      </c>
      <c r="K169" s="19">
        <f t="shared" si="19"/>
        <v>20149.2</v>
      </c>
      <c r="L169" s="43"/>
      <c r="M169" s="2"/>
    </row>
    <row r="170" spans="1:13" x14ac:dyDescent="0.25">
      <c r="A170" s="41" t="s">
        <v>597</v>
      </c>
      <c r="B170" s="6">
        <v>31685000</v>
      </c>
      <c r="C170" s="7" t="s">
        <v>598</v>
      </c>
      <c r="D170" s="7" t="s">
        <v>599</v>
      </c>
      <c r="E170" s="11" t="s">
        <v>191</v>
      </c>
      <c r="F170" s="11" t="s">
        <v>11</v>
      </c>
      <c r="G170" s="21">
        <v>1701</v>
      </c>
      <c r="H170" s="21">
        <v>30</v>
      </c>
      <c r="I170" s="21">
        <f t="shared" si="18"/>
        <v>51.03</v>
      </c>
      <c r="J170" s="79">
        <v>4267</v>
      </c>
      <c r="K170" s="19">
        <f t="shared" si="19"/>
        <v>51030</v>
      </c>
      <c r="L170" s="43"/>
      <c r="M170" s="2"/>
    </row>
    <row r="171" spans="1:13" ht="27" x14ac:dyDescent="0.25">
      <c r="A171" s="41" t="s">
        <v>292</v>
      </c>
      <c r="B171" s="6">
        <v>39263200</v>
      </c>
      <c r="C171" s="7" t="s">
        <v>453</v>
      </c>
      <c r="D171" s="7" t="s">
        <v>600</v>
      </c>
      <c r="E171" s="11" t="s">
        <v>191</v>
      </c>
      <c r="F171" s="11" t="s">
        <v>11</v>
      </c>
      <c r="G171" s="21">
        <v>1999.8</v>
      </c>
      <c r="H171" s="21">
        <v>4</v>
      </c>
      <c r="I171" s="21">
        <f t="shared" si="18"/>
        <v>7.9992000000000001</v>
      </c>
      <c r="J171" s="79">
        <v>4261</v>
      </c>
      <c r="K171" s="19">
        <f t="shared" si="19"/>
        <v>7999.2</v>
      </c>
      <c r="L171" s="43"/>
      <c r="M171" s="2"/>
    </row>
    <row r="172" spans="1:13" ht="27" x14ac:dyDescent="0.25">
      <c r="A172" s="41" t="s">
        <v>292</v>
      </c>
      <c r="B172" s="6">
        <v>39263200</v>
      </c>
      <c r="C172" s="7" t="s">
        <v>453</v>
      </c>
      <c r="D172" s="7" t="s">
        <v>601</v>
      </c>
      <c r="E172" s="11" t="s">
        <v>191</v>
      </c>
      <c r="F172" s="11" t="s">
        <v>11</v>
      </c>
      <c r="G172" s="21">
        <v>971</v>
      </c>
      <c r="H172" s="21">
        <v>60</v>
      </c>
      <c r="I172" s="21">
        <f t="shared" si="18"/>
        <v>58.26</v>
      </c>
      <c r="J172" s="79">
        <v>4261</v>
      </c>
      <c r="K172" s="19">
        <f t="shared" si="19"/>
        <v>58260</v>
      </c>
      <c r="L172" s="43"/>
      <c r="M172" s="2"/>
    </row>
    <row r="173" spans="1:13" ht="27" x14ac:dyDescent="0.25">
      <c r="A173" s="41" t="s">
        <v>292</v>
      </c>
      <c r="B173" s="6">
        <v>39263200</v>
      </c>
      <c r="C173" s="7" t="s">
        <v>453</v>
      </c>
      <c r="D173" s="7" t="s">
        <v>602</v>
      </c>
      <c r="E173" s="11" t="s">
        <v>191</v>
      </c>
      <c r="F173" s="11" t="s">
        <v>11</v>
      </c>
      <c r="G173" s="21">
        <v>896</v>
      </c>
      <c r="H173" s="21">
        <v>30</v>
      </c>
      <c r="I173" s="21">
        <f t="shared" si="18"/>
        <v>26.88</v>
      </c>
      <c r="J173" s="79">
        <v>4261</v>
      </c>
      <c r="K173" s="19">
        <f t="shared" si="19"/>
        <v>26880</v>
      </c>
      <c r="L173" s="43"/>
      <c r="M173" s="2"/>
    </row>
    <row r="174" spans="1:13" x14ac:dyDescent="0.25">
      <c r="A174" s="41" t="s">
        <v>378</v>
      </c>
      <c r="B174" s="6">
        <v>30197236</v>
      </c>
      <c r="C174" s="7" t="s">
        <v>603</v>
      </c>
      <c r="D174" s="7" t="s">
        <v>604</v>
      </c>
      <c r="E174" s="11" t="s">
        <v>191</v>
      </c>
      <c r="F174" s="11" t="s">
        <v>11</v>
      </c>
      <c r="G174" s="21">
        <v>249.99600000000001</v>
      </c>
      <c r="H174" s="21">
        <v>200</v>
      </c>
      <c r="I174" s="21">
        <f t="shared" si="18"/>
        <v>49.999200000000002</v>
      </c>
      <c r="J174" s="79">
        <v>4261</v>
      </c>
      <c r="K174" s="19">
        <f t="shared" si="19"/>
        <v>49999.200000000004</v>
      </c>
      <c r="L174" s="43"/>
      <c r="M174" s="2"/>
    </row>
    <row r="175" spans="1:13" ht="27" x14ac:dyDescent="0.25">
      <c r="A175" s="41" t="s">
        <v>292</v>
      </c>
      <c r="B175" s="6">
        <v>39263200</v>
      </c>
      <c r="C175" s="7" t="s">
        <v>453</v>
      </c>
      <c r="D175" s="7" t="s">
        <v>605</v>
      </c>
      <c r="E175" s="11" t="s">
        <v>191</v>
      </c>
      <c r="F175" s="11" t="s">
        <v>11</v>
      </c>
      <c r="G175" s="21">
        <v>1237.32</v>
      </c>
      <c r="H175" s="21">
        <v>10</v>
      </c>
      <c r="I175" s="21">
        <f t="shared" si="18"/>
        <v>12.373199999999999</v>
      </c>
      <c r="J175" s="79">
        <v>4261</v>
      </c>
      <c r="K175" s="19">
        <f t="shared" si="19"/>
        <v>12373.199999999999</v>
      </c>
      <c r="L175" s="43"/>
      <c r="M175" s="2"/>
    </row>
    <row r="176" spans="1:13" ht="27" x14ac:dyDescent="0.25">
      <c r="A176" s="41" t="s">
        <v>292</v>
      </c>
      <c r="B176" s="6">
        <v>39263200</v>
      </c>
      <c r="C176" s="7" t="s">
        <v>453</v>
      </c>
      <c r="D176" s="7" t="s">
        <v>606</v>
      </c>
      <c r="E176" s="11" t="s">
        <v>191</v>
      </c>
      <c r="F176" s="11" t="s">
        <v>11</v>
      </c>
      <c r="G176" s="21">
        <v>510</v>
      </c>
      <c r="H176" s="21">
        <v>40</v>
      </c>
      <c r="I176" s="21">
        <f t="shared" si="18"/>
        <v>20.399999999999999</v>
      </c>
      <c r="J176" s="79">
        <v>4261</v>
      </c>
      <c r="K176" s="19">
        <f t="shared" si="19"/>
        <v>20400</v>
      </c>
      <c r="L176" s="43"/>
      <c r="M176" s="2"/>
    </row>
    <row r="177" spans="1:13" ht="27" x14ac:dyDescent="0.25">
      <c r="A177" s="41" t="s">
        <v>292</v>
      </c>
      <c r="B177" s="6" t="s">
        <v>944</v>
      </c>
      <c r="C177" s="7" t="s">
        <v>453</v>
      </c>
      <c r="D177" s="7" t="s">
        <v>607</v>
      </c>
      <c r="E177" s="11" t="s">
        <v>191</v>
      </c>
      <c r="F177" s="11" t="s">
        <v>11</v>
      </c>
      <c r="G177" s="21">
        <v>520</v>
      </c>
      <c r="H177" s="21">
        <v>80</v>
      </c>
      <c r="I177" s="21">
        <f t="shared" si="18"/>
        <v>41.6</v>
      </c>
      <c r="J177" s="79">
        <v>4261</v>
      </c>
      <c r="K177" s="19">
        <f t="shared" si="19"/>
        <v>41600</v>
      </c>
      <c r="L177" s="43"/>
      <c r="M177" s="2"/>
    </row>
    <row r="178" spans="1:13" x14ac:dyDescent="0.25">
      <c r="A178" s="41" t="s">
        <v>458</v>
      </c>
      <c r="B178" s="6">
        <v>22811150</v>
      </c>
      <c r="C178" s="7" t="s">
        <v>608</v>
      </c>
      <c r="D178" s="7" t="s">
        <v>609</v>
      </c>
      <c r="E178" s="11" t="s">
        <v>191</v>
      </c>
      <c r="F178" s="11" t="s">
        <v>11</v>
      </c>
      <c r="G178" s="21">
        <v>144</v>
      </c>
      <c r="H178" s="21">
        <v>150</v>
      </c>
      <c r="I178" s="21">
        <f t="shared" si="18"/>
        <v>21.6</v>
      </c>
      <c r="J178" s="79">
        <v>4261</v>
      </c>
      <c r="K178" s="19">
        <f t="shared" si="19"/>
        <v>21600</v>
      </c>
      <c r="L178" s="43"/>
      <c r="M178" s="2"/>
    </row>
    <row r="179" spans="1:13" x14ac:dyDescent="0.25">
      <c r="A179" s="41" t="s">
        <v>378</v>
      </c>
      <c r="B179" s="6" t="s">
        <v>610</v>
      </c>
      <c r="C179" s="7" t="s">
        <v>611</v>
      </c>
      <c r="D179" s="7" t="s">
        <v>612</v>
      </c>
      <c r="E179" s="11" t="s">
        <v>191</v>
      </c>
      <c r="F179" s="11" t="s">
        <v>11</v>
      </c>
      <c r="G179" s="21">
        <v>45</v>
      </c>
      <c r="H179" s="21">
        <v>160</v>
      </c>
      <c r="I179" s="21">
        <f t="shared" si="18"/>
        <v>7.2</v>
      </c>
      <c r="J179" s="79">
        <v>4261</v>
      </c>
      <c r="K179" s="19">
        <f t="shared" si="19"/>
        <v>7200</v>
      </c>
      <c r="L179" s="43"/>
      <c r="M179" s="2"/>
    </row>
    <row r="180" spans="1:13" x14ac:dyDescent="0.25">
      <c r="A180" s="41" t="s">
        <v>378</v>
      </c>
      <c r="B180" s="6" t="s">
        <v>613</v>
      </c>
      <c r="C180" s="7" t="s">
        <v>614</v>
      </c>
      <c r="D180" s="7" t="s">
        <v>615</v>
      </c>
      <c r="E180" s="11" t="s">
        <v>191</v>
      </c>
      <c r="F180" s="11" t="s">
        <v>11</v>
      </c>
      <c r="G180" s="21">
        <v>28</v>
      </c>
      <c r="H180" s="21">
        <v>300</v>
      </c>
      <c r="I180" s="21">
        <f t="shared" si="18"/>
        <v>8.4</v>
      </c>
      <c r="J180" s="79">
        <v>4261</v>
      </c>
      <c r="K180" s="19">
        <f t="shared" si="19"/>
        <v>8400</v>
      </c>
      <c r="L180" s="43"/>
      <c r="M180" s="2"/>
    </row>
    <row r="181" spans="1:13" x14ac:dyDescent="0.25">
      <c r="A181" s="41" t="s">
        <v>378</v>
      </c>
      <c r="B181" s="6" t="s">
        <v>616</v>
      </c>
      <c r="C181" s="7" t="s">
        <v>617</v>
      </c>
      <c r="D181" s="7" t="s">
        <v>618</v>
      </c>
      <c r="E181" s="11" t="s">
        <v>191</v>
      </c>
      <c r="F181" s="11" t="s">
        <v>382</v>
      </c>
      <c r="G181" s="21">
        <v>80</v>
      </c>
      <c r="H181" s="21">
        <v>30</v>
      </c>
      <c r="I181" s="21">
        <f t="shared" si="18"/>
        <v>2.4</v>
      </c>
      <c r="J181" s="79">
        <v>4261</v>
      </c>
      <c r="K181" s="19">
        <f t="shared" si="19"/>
        <v>2400</v>
      </c>
      <c r="L181" s="43"/>
      <c r="M181" s="2"/>
    </row>
    <row r="182" spans="1:13" x14ac:dyDescent="0.25">
      <c r="A182" s="41" t="s">
        <v>292</v>
      </c>
      <c r="B182" s="6">
        <v>39263410</v>
      </c>
      <c r="C182" s="7" t="s">
        <v>619</v>
      </c>
      <c r="D182" s="7" t="s">
        <v>620</v>
      </c>
      <c r="E182" s="11" t="s">
        <v>191</v>
      </c>
      <c r="F182" s="11" t="s">
        <v>382</v>
      </c>
      <c r="G182" s="21">
        <v>92.307692307692307</v>
      </c>
      <c r="H182" s="21">
        <v>130</v>
      </c>
      <c r="I182" s="21">
        <f t="shared" si="18"/>
        <v>12</v>
      </c>
      <c r="J182" s="79">
        <v>4261</v>
      </c>
      <c r="K182" s="19">
        <f t="shared" si="19"/>
        <v>12000</v>
      </c>
      <c r="L182" s="43"/>
      <c r="M182" s="2"/>
    </row>
    <row r="183" spans="1:13" x14ac:dyDescent="0.25">
      <c r="A183" s="41" t="s">
        <v>292</v>
      </c>
      <c r="B183" s="6">
        <v>39263420</v>
      </c>
      <c r="C183" s="7" t="s">
        <v>621</v>
      </c>
      <c r="D183" s="7" t="s">
        <v>622</v>
      </c>
      <c r="E183" s="11" t="s">
        <v>191</v>
      </c>
      <c r="F183" s="11" t="s">
        <v>382</v>
      </c>
      <c r="G183" s="21">
        <v>240</v>
      </c>
      <c r="H183" s="21">
        <v>100</v>
      </c>
      <c r="I183" s="21">
        <f t="shared" si="18"/>
        <v>24</v>
      </c>
      <c r="J183" s="79">
        <v>4261</v>
      </c>
      <c r="K183" s="19">
        <f t="shared" si="19"/>
        <v>24000</v>
      </c>
      <c r="L183" s="43"/>
      <c r="M183" s="2"/>
    </row>
    <row r="184" spans="1:13" x14ac:dyDescent="0.25">
      <c r="A184" s="41" t="s">
        <v>292</v>
      </c>
      <c r="B184" s="6">
        <v>39263530</v>
      </c>
      <c r="C184" s="7" t="s">
        <v>623</v>
      </c>
      <c r="D184" s="7" t="s">
        <v>624</v>
      </c>
      <c r="E184" s="11" t="s">
        <v>191</v>
      </c>
      <c r="F184" s="11" t="s">
        <v>11</v>
      </c>
      <c r="G184" s="21">
        <v>14.4</v>
      </c>
      <c r="H184" s="21">
        <v>500</v>
      </c>
      <c r="I184" s="21">
        <f t="shared" si="18"/>
        <v>7.2</v>
      </c>
      <c r="J184" s="79">
        <v>4261</v>
      </c>
      <c r="K184" s="19">
        <f t="shared" si="19"/>
        <v>7200</v>
      </c>
      <c r="L184" s="43"/>
      <c r="M184" s="2"/>
    </row>
    <row r="185" spans="1:13" x14ac:dyDescent="0.25">
      <c r="A185" s="41" t="s">
        <v>292</v>
      </c>
      <c r="B185" s="6">
        <v>39263520</v>
      </c>
      <c r="C185" s="7" t="s">
        <v>625</v>
      </c>
      <c r="D185" s="7" t="s">
        <v>626</v>
      </c>
      <c r="E185" s="11" t="s">
        <v>191</v>
      </c>
      <c r="F185" s="11" t="s">
        <v>11</v>
      </c>
      <c r="G185" s="21">
        <v>24</v>
      </c>
      <c r="H185" s="21">
        <v>500</v>
      </c>
      <c r="I185" s="21">
        <f t="shared" si="18"/>
        <v>12</v>
      </c>
      <c r="J185" s="79">
        <v>4261</v>
      </c>
      <c r="K185" s="19">
        <f t="shared" si="19"/>
        <v>12000</v>
      </c>
      <c r="L185" s="43"/>
      <c r="M185" s="2"/>
    </row>
    <row r="186" spans="1:13" x14ac:dyDescent="0.25">
      <c r="A186" s="41" t="s">
        <v>378</v>
      </c>
      <c r="B186" s="6" t="s">
        <v>627</v>
      </c>
      <c r="C186" s="7" t="s">
        <v>628</v>
      </c>
      <c r="D186" s="7" t="s">
        <v>629</v>
      </c>
      <c r="E186" s="11" t="s">
        <v>191</v>
      </c>
      <c r="F186" s="11" t="s">
        <v>11</v>
      </c>
      <c r="G186" s="21">
        <v>120</v>
      </c>
      <c r="H186" s="21">
        <v>200</v>
      </c>
      <c r="I186" s="21">
        <f t="shared" si="18"/>
        <v>24</v>
      </c>
      <c r="J186" s="79">
        <v>4261</v>
      </c>
      <c r="K186" s="19">
        <f t="shared" si="19"/>
        <v>24000</v>
      </c>
      <c r="L186" s="43"/>
      <c r="M186" s="2"/>
    </row>
    <row r="187" spans="1:13" x14ac:dyDescent="0.25">
      <c r="A187" s="41" t="s">
        <v>378</v>
      </c>
      <c r="B187" s="6" t="s">
        <v>630</v>
      </c>
      <c r="C187" s="7" t="s">
        <v>631</v>
      </c>
      <c r="D187" s="7" t="s">
        <v>632</v>
      </c>
      <c r="E187" s="11" t="s">
        <v>191</v>
      </c>
      <c r="F187" s="11" t="s">
        <v>11</v>
      </c>
      <c r="G187" s="21">
        <v>70</v>
      </c>
      <c r="H187" s="21">
        <v>60</v>
      </c>
      <c r="I187" s="21">
        <f t="shared" si="18"/>
        <v>4.2</v>
      </c>
      <c r="J187" s="79">
        <v>4261</v>
      </c>
      <c r="K187" s="19">
        <f t="shared" si="19"/>
        <v>4200</v>
      </c>
      <c r="L187" s="43"/>
      <c r="M187" s="2"/>
    </row>
    <row r="188" spans="1:13" x14ac:dyDescent="0.25">
      <c r="A188" s="41" t="s">
        <v>378</v>
      </c>
      <c r="B188" s="6" t="s">
        <v>633</v>
      </c>
      <c r="C188" s="7" t="s">
        <v>634</v>
      </c>
      <c r="D188" s="7" t="s">
        <v>635</v>
      </c>
      <c r="E188" s="11" t="s">
        <v>191</v>
      </c>
      <c r="F188" s="11" t="s">
        <v>11</v>
      </c>
      <c r="G188" s="21">
        <v>40</v>
      </c>
      <c r="H188" s="21">
        <v>150</v>
      </c>
      <c r="I188" s="21">
        <f t="shared" si="18"/>
        <v>6</v>
      </c>
      <c r="J188" s="79">
        <v>4261</v>
      </c>
      <c r="K188" s="19">
        <f t="shared" si="19"/>
        <v>6000</v>
      </c>
      <c r="L188" s="43"/>
      <c r="M188" s="2"/>
    </row>
    <row r="189" spans="1:13" x14ac:dyDescent="0.25">
      <c r="A189" s="41" t="s">
        <v>292</v>
      </c>
      <c r="B189" s="6" t="s">
        <v>636</v>
      </c>
      <c r="C189" s="7" t="s">
        <v>637</v>
      </c>
      <c r="D189" s="7" t="s">
        <v>638</v>
      </c>
      <c r="E189" s="11" t="s">
        <v>191</v>
      </c>
      <c r="F189" s="11" t="s">
        <v>11</v>
      </c>
      <c r="G189" s="21">
        <v>90</v>
      </c>
      <c r="H189" s="21">
        <v>80</v>
      </c>
      <c r="I189" s="21">
        <f t="shared" si="18"/>
        <v>7.2</v>
      </c>
      <c r="J189" s="79">
        <v>4261</v>
      </c>
      <c r="K189" s="19">
        <f t="shared" si="19"/>
        <v>7200</v>
      </c>
      <c r="L189" s="43"/>
      <c r="M189" s="2"/>
    </row>
    <row r="190" spans="1:13" x14ac:dyDescent="0.25">
      <c r="A190" s="41" t="s">
        <v>378</v>
      </c>
      <c r="B190" s="6" t="s">
        <v>639</v>
      </c>
      <c r="C190" s="7" t="s">
        <v>640</v>
      </c>
      <c r="D190" s="7" t="s">
        <v>641</v>
      </c>
      <c r="E190" s="11" t="s">
        <v>191</v>
      </c>
      <c r="F190" s="11" t="s">
        <v>11</v>
      </c>
      <c r="G190" s="21">
        <v>67.995000000000005</v>
      </c>
      <c r="H190" s="21">
        <v>80</v>
      </c>
      <c r="I190" s="21">
        <f t="shared" si="18"/>
        <v>5.4396000000000004</v>
      </c>
      <c r="J190" s="79">
        <v>4261</v>
      </c>
      <c r="K190" s="19">
        <f t="shared" si="19"/>
        <v>5439.6</v>
      </c>
      <c r="L190" s="43"/>
      <c r="M190" s="2"/>
    </row>
    <row r="191" spans="1:13" x14ac:dyDescent="0.25">
      <c r="A191" s="41" t="s">
        <v>378</v>
      </c>
      <c r="B191" s="6" t="s">
        <v>642</v>
      </c>
      <c r="C191" s="7" t="s">
        <v>643</v>
      </c>
      <c r="D191" s="7" t="s">
        <v>644</v>
      </c>
      <c r="E191" s="11" t="s">
        <v>191</v>
      </c>
      <c r="F191" s="11" t="s">
        <v>11</v>
      </c>
      <c r="G191" s="21">
        <v>135</v>
      </c>
      <c r="H191" s="21">
        <v>40</v>
      </c>
      <c r="I191" s="21">
        <f t="shared" si="18"/>
        <v>5.4</v>
      </c>
      <c r="J191" s="79">
        <v>4261</v>
      </c>
      <c r="K191" s="19">
        <f t="shared" si="19"/>
        <v>5400</v>
      </c>
      <c r="L191" s="43"/>
      <c r="M191" s="2"/>
    </row>
    <row r="192" spans="1:13" x14ac:dyDescent="0.25">
      <c r="A192" s="41" t="s">
        <v>378</v>
      </c>
      <c r="B192" s="6" t="s">
        <v>645</v>
      </c>
      <c r="C192" s="7" t="s">
        <v>646</v>
      </c>
      <c r="D192" s="7" t="s">
        <v>647</v>
      </c>
      <c r="E192" s="11" t="s">
        <v>191</v>
      </c>
      <c r="F192" s="11" t="s">
        <v>11</v>
      </c>
      <c r="G192" s="21">
        <v>280</v>
      </c>
      <c r="H192" s="21">
        <v>30</v>
      </c>
      <c r="I192" s="21">
        <f t="shared" si="18"/>
        <v>8.4</v>
      </c>
      <c r="J192" s="79">
        <v>4261</v>
      </c>
      <c r="K192" s="19">
        <f t="shared" si="19"/>
        <v>8400</v>
      </c>
      <c r="L192" s="43"/>
      <c r="M192" s="2"/>
    </row>
    <row r="193" spans="1:13" x14ac:dyDescent="0.25">
      <c r="A193" s="41" t="s">
        <v>378</v>
      </c>
      <c r="B193" s="6" t="s">
        <v>648</v>
      </c>
      <c r="C193" s="7" t="s">
        <v>649</v>
      </c>
      <c r="D193" s="7" t="s">
        <v>650</v>
      </c>
      <c r="E193" s="11" t="s">
        <v>191</v>
      </c>
      <c r="F193" s="11" t="s">
        <v>11</v>
      </c>
      <c r="G193" s="21">
        <v>225</v>
      </c>
      <c r="H193" s="21">
        <v>80</v>
      </c>
      <c r="I193" s="21">
        <f t="shared" si="18"/>
        <v>18</v>
      </c>
      <c r="J193" s="79">
        <v>4261</v>
      </c>
      <c r="K193" s="19">
        <f t="shared" si="19"/>
        <v>18000</v>
      </c>
      <c r="L193" s="43"/>
      <c r="M193" s="2"/>
    </row>
    <row r="194" spans="1:13" x14ac:dyDescent="0.25">
      <c r="A194" s="41" t="s">
        <v>378</v>
      </c>
      <c r="B194" s="6" t="s">
        <v>651</v>
      </c>
      <c r="C194" s="7" t="s">
        <v>652</v>
      </c>
      <c r="D194" s="7" t="s">
        <v>653</v>
      </c>
      <c r="E194" s="11" t="s">
        <v>191</v>
      </c>
      <c r="F194" s="11" t="s">
        <v>11</v>
      </c>
      <c r="G194" s="21">
        <v>240</v>
      </c>
      <c r="H194" s="21">
        <v>35</v>
      </c>
      <c r="I194" s="21">
        <f t="shared" si="18"/>
        <v>8.4</v>
      </c>
      <c r="J194" s="79">
        <v>4261</v>
      </c>
      <c r="K194" s="19">
        <f t="shared" si="19"/>
        <v>8400</v>
      </c>
      <c r="L194" s="43"/>
      <c r="M194" s="2"/>
    </row>
    <row r="195" spans="1:13" x14ac:dyDescent="0.25">
      <c r="A195" s="41" t="s">
        <v>378</v>
      </c>
      <c r="B195" s="6">
        <v>30192780</v>
      </c>
      <c r="C195" s="7" t="s">
        <v>654</v>
      </c>
      <c r="D195" s="7" t="s">
        <v>655</v>
      </c>
      <c r="E195" s="11" t="s">
        <v>191</v>
      </c>
      <c r="F195" s="11" t="s">
        <v>11</v>
      </c>
      <c r="G195" s="21">
        <v>72</v>
      </c>
      <c r="H195" s="21">
        <v>50</v>
      </c>
      <c r="I195" s="21">
        <f t="shared" si="18"/>
        <v>3.6</v>
      </c>
      <c r="J195" s="79">
        <v>4261</v>
      </c>
      <c r="K195" s="19">
        <f t="shared" si="19"/>
        <v>3600</v>
      </c>
      <c r="L195" s="43"/>
      <c r="M195" s="2"/>
    </row>
    <row r="196" spans="1:13" x14ac:dyDescent="0.25">
      <c r="A196" s="41" t="s">
        <v>378</v>
      </c>
      <c r="B196" s="6" t="s">
        <v>630</v>
      </c>
      <c r="C196" s="7" t="s">
        <v>631</v>
      </c>
      <c r="D196" s="7" t="s">
        <v>656</v>
      </c>
      <c r="E196" s="11" t="s">
        <v>191</v>
      </c>
      <c r="F196" s="11" t="s">
        <v>11</v>
      </c>
      <c r="G196" s="21">
        <v>80</v>
      </c>
      <c r="H196" s="21">
        <v>150</v>
      </c>
      <c r="I196" s="21">
        <f t="shared" si="18"/>
        <v>12</v>
      </c>
      <c r="J196" s="79">
        <v>4261</v>
      </c>
      <c r="K196" s="19">
        <f t="shared" si="19"/>
        <v>12000</v>
      </c>
      <c r="L196" s="43"/>
      <c r="M196" s="2"/>
    </row>
    <row r="197" spans="1:13" x14ac:dyDescent="0.25">
      <c r="A197" s="41" t="s">
        <v>378</v>
      </c>
      <c r="B197" s="6">
        <v>30197332</v>
      </c>
      <c r="C197" s="7" t="s">
        <v>657</v>
      </c>
      <c r="D197" s="7" t="s">
        <v>658</v>
      </c>
      <c r="E197" s="11" t="s">
        <v>191</v>
      </c>
      <c r="F197" s="11" t="s">
        <v>11</v>
      </c>
      <c r="G197" s="21">
        <v>800</v>
      </c>
      <c r="H197" s="21">
        <v>30</v>
      </c>
      <c r="I197" s="21">
        <f t="shared" si="18"/>
        <v>24</v>
      </c>
      <c r="J197" s="79">
        <v>4261</v>
      </c>
      <c r="K197" s="19">
        <f t="shared" si="19"/>
        <v>24000</v>
      </c>
      <c r="L197" s="43"/>
      <c r="M197" s="2"/>
    </row>
    <row r="198" spans="1:13" x14ac:dyDescent="0.25">
      <c r="A198" s="41" t="s">
        <v>378</v>
      </c>
      <c r="B198" s="6" t="s">
        <v>659</v>
      </c>
      <c r="C198" s="7" t="s">
        <v>660</v>
      </c>
      <c r="D198" s="7" t="s">
        <v>661</v>
      </c>
      <c r="E198" s="11" t="s">
        <v>191</v>
      </c>
      <c r="F198" s="11" t="s">
        <v>11</v>
      </c>
      <c r="G198" s="21">
        <v>600</v>
      </c>
      <c r="H198" s="21">
        <v>80</v>
      </c>
      <c r="I198" s="21">
        <f t="shared" si="18"/>
        <v>48</v>
      </c>
      <c r="J198" s="79">
        <v>4261</v>
      </c>
      <c r="K198" s="19">
        <f t="shared" si="19"/>
        <v>48000</v>
      </c>
      <c r="L198" s="43"/>
      <c r="M198" s="2"/>
    </row>
    <row r="199" spans="1:13" x14ac:dyDescent="0.25">
      <c r="A199" s="41" t="s">
        <v>378</v>
      </c>
      <c r="B199" s="6">
        <v>30197340</v>
      </c>
      <c r="C199" s="7" t="s">
        <v>662</v>
      </c>
      <c r="D199" s="7" t="s">
        <v>663</v>
      </c>
      <c r="E199" s="11" t="s">
        <v>191</v>
      </c>
      <c r="F199" s="11" t="s">
        <v>11</v>
      </c>
      <c r="G199" s="21">
        <v>148</v>
      </c>
      <c r="H199" s="21">
        <v>30</v>
      </c>
      <c r="I199" s="21">
        <f t="shared" si="18"/>
        <v>4.4400000000000004</v>
      </c>
      <c r="J199" s="79">
        <v>4261</v>
      </c>
      <c r="K199" s="19">
        <f t="shared" si="19"/>
        <v>4440</v>
      </c>
      <c r="L199" s="43"/>
      <c r="M199" s="2"/>
    </row>
    <row r="200" spans="1:13" x14ac:dyDescent="0.25">
      <c r="A200" s="41" t="s">
        <v>292</v>
      </c>
      <c r="B200" s="6">
        <v>39241210</v>
      </c>
      <c r="C200" s="7" t="s">
        <v>664</v>
      </c>
      <c r="D200" s="7" t="s">
        <v>665</v>
      </c>
      <c r="E200" s="11" t="s">
        <v>191</v>
      </c>
      <c r="F200" s="11" t="s">
        <v>11</v>
      </c>
      <c r="G200" s="21">
        <v>168</v>
      </c>
      <c r="H200" s="21">
        <v>30</v>
      </c>
      <c r="I200" s="21">
        <f t="shared" si="18"/>
        <v>5.04</v>
      </c>
      <c r="J200" s="79">
        <v>4261</v>
      </c>
      <c r="K200" s="19">
        <f t="shared" si="19"/>
        <v>5040</v>
      </c>
      <c r="L200" s="43"/>
      <c r="M200" s="2"/>
    </row>
    <row r="201" spans="1:13" x14ac:dyDescent="0.25">
      <c r="A201" s="41" t="s">
        <v>378</v>
      </c>
      <c r="B201" s="6" t="s">
        <v>666</v>
      </c>
      <c r="C201" s="7" t="s">
        <v>667</v>
      </c>
      <c r="D201" s="7" t="s">
        <v>668</v>
      </c>
      <c r="E201" s="11" t="s">
        <v>191</v>
      </c>
      <c r="F201" s="11" t="s">
        <v>11</v>
      </c>
      <c r="G201" s="21">
        <v>120</v>
      </c>
      <c r="H201" s="21">
        <v>30</v>
      </c>
      <c r="I201" s="21">
        <f t="shared" si="18"/>
        <v>3.6</v>
      </c>
      <c r="J201" s="79">
        <v>4261</v>
      </c>
      <c r="K201" s="19">
        <f t="shared" si="19"/>
        <v>3600</v>
      </c>
      <c r="L201" s="43"/>
      <c r="M201" s="2"/>
    </row>
    <row r="202" spans="1:13" ht="27" x14ac:dyDescent="0.25">
      <c r="A202" s="41" t="s">
        <v>346</v>
      </c>
      <c r="B202" s="6">
        <v>30232480</v>
      </c>
      <c r="C202" s="7" t="s">
        <v>669</v>
      </c>
      <c r="D202" s="7" t="s">
        <v>670</v>
      </c>
      <c r="E202" s="11" t="s">
        <v>191</v>
      </c>
      <c r="F202" s="11" t="s">
        <v>11</v>
      </c>
      <c r="G202" s="21">
        <v>1440</v>
      </c>
      <c r="H202" s="21">
        <v>10</v>
      </c>
      <c r="I202" s="21">
        <f t="shared" si="18"/>
        <v>14.4</v>
      </c>
      <c r="J202" s="79">
        <v>4261</v>
      </c>
      <c r="K202" s="19">
        <f t="shared" si="19"/>
        <v>14400</v>
      </c>
      <c r="L202" s="43"/>
      <c r="M202" s="2"/>
    </row>
    <row r="203" spans="1:13" x14ac:dyDescent="0.25">
      <c r="A203" s="41" t="s">
        <v>346</v>
      </c>
      <c r="B203" s="6" t="s">
        <v>671</v>
      </c>
      <c r="C203" s="7" t="s">
        <v>672</v>
      </c>
      <c r="D203" s="7" t="s">
        <v>673</v>
      </c>
      <c r="E203" s="11" t="s">
        <v>191</v>
      </c>
      <c r="F203" s="11" t="s">
        <v>11</v>
      </c>
      <c r="G203" s="21">
        <v>52</v>
      </c>
      <c r="H203" s="21">
        <v>300</v>
      </c>
      <c r="I203" s="21">
        <f t="shared" si="18"/>
        <v>15.6</v>
      </c>
      <c r="J203" s="79">
        <v>4261</v>
      </c>
      <c r="K203" s="19">
        <f t="shared" si="19"/>
        <v>15600</v>
      </c>
      <c r="L203" s="43"/>
      <c r="M203" s="2"/>
    </row>
    <row r="204" spans="1:13" x14ac:dyDescent="0.25">
      <c r="A204" s="41" t="s">
        <v>674</v>
      </c>
      <c r="B204" s="6">
        <v>39131100</v>
      </c>
      <c r="C204" s="7" t="s">
        <v>675</v>
      </c>
      <c r="D204" s="7" t="s">
        <v>676</v>
      </c>
      <c r="E204" s="11" t="s">
        <v>191</v>
      </c>
      <c r="F204" s="11" t="s">
        <v>11</v>
      </c>
      <c r="G204" s="21">
        <v>1400</v>
      </c>
      <c r="H204" s="21">
        <v>30</v>
      </c>
      <c r="I204" s="21">
        <f t="shared" si="18"/>
        <v>42</v>
      </c>
      <c r="J204" s="79">
        <v>4261</v>
      </c>
      <c r="K204" s="19">
        <f t="shared" si="19"/>
        <v>42000</v>
      </c>
      <c r="L204" s="43"/>
      <c r="M204" s="2"/>
    </row>
    <row r="205" spans="1:13" x14ac:dyDescent="0.25">
      <c r="A205" s="41" t="s">
        <v>378</v>
      </c>
      <c r="B205" s="6">
        <v>30192128</v>
      </c>
      <c r="C205" s="7" t="s">
        <v>677</v>
      </c>
      <c r="D205" s="7" t="s">
        <v>678</v>
      </c>
      <c r="E205" s="11" t="s">
        <v>191</v>
      </c>
      <c r="F205" s="11" t="s">
        <v>11</v>
      </c>
      <c r="G205" s="21">
        <v>60</v>
      </c>
      <c r="H205" s="21">
        <v>200</v>
      </c>
      <c r="I205" s="21">
        <f t="shared" si="18"/>
        <v>12</v>
      </c>
      <c r="J205" s="79">
        <v>4261</v>
      </c>
      <c r="K205" s="19">
        <f t="shared" si="19"/>
        <v>12000</v>
      </c>
      <c r="L205" s="43"/>
      <c r="M205" s="2"/>
    </row>
    <row r="206" spans="1:13" x14ac:dyDescent="0.25">
      <c r="A206" s="41" t="s">
        <v>679</v>
      </c>
      <c r="B206" s="6">
        <v>35821400</v>
      </c>
      <c r="C206" s="7" t="s">
        <v>680</v>
      </c>
      <c r="D206" s="7" t="s">
        <v>681</v>
      </c>
      <c r="E206" s="11" t="s">
        <v>191</v>
      </c>
      <c r="F206" s="11" t="s">
        <v>11</v>
      </c>
      <c r="G206" s="21">
        <v>2328</v>
      </c>
      <c r="H206" s="21">
        <v>50</v>
      </c>
      <c r="I206" s="21">
        <f t="shared" si="18"/>
        <v>116.4</v>
      </c>
      <c r="J206" s="79">
        <v>4261</v>
      </c>
      <c r="K206" s="19">
        <f t="shared" si="19"/>
        <v>116400</v>
      </c>
      <c r="L206" s="43"/>
      <c r="M206" s="2"/>
    </row>
    <row r="207" spans="1:13" x14ac:dyDescent="0.25">
      <c r="A207" s="41" t="s">
        <v>679</v>
      </c>
      <c r="B207" s="6">
        <v>35821400</v>
      </c>
      <c r="C207" s="7" t="s">
        <v>680</v>
      </c>
      <c r="D207" s="7" t="s">
        <v>682</v>
      </c>
      <c r="E207" s="11" t="s">
        <v>191</v>
      </c>
      <c r="F207" s="11" t="s">
        <v>11</v>
      </c>
      <c r="G207" s="21">
        <v>1760</v>
      </c>
      <c r="H207" s="21">
        <v>150</v>
      </c>
      <c r="I207" s="21">
        <f t="shared" si="18"/>
        <v>264</v>
      </c>
      <c r="J207" s="79">
        <v>4261</v>
      </c>
      <c r="K207" s="19">
        <f t="shared" si="19"/>
        <v>264000</v>
      </c>
      <c r="L207" s="43"/>
      <c r="M207" s="2"/>
    </row>
    <row r="208" spans="1:13" x14ac:dyDescent="0.25">
      <c r="A208" s="41" t="s">
        <v>683</v>
      </c>
      <c r="B208" s="6">
        <v>44141200</v>
      </c>
      <c r="C208" s="7" t="s">
        <v>94</v>
      </c>
      <c r="D208" s="7" t="s">
        <v>684</v>
      </c>
      <c r="E208" s="11" t="s">
        <v>191</v>
      </c>
      <c r="F208" s="11" t="s">
        <v>11</v>
      </c>
      <c r="G208" s="21">
        <v>720</v>
      </c>
      <c r="H208" s="21">
        <v>50</v>
      </c>
      <c r="I208" s="21">
        <f t="shared" si="18"/>
        <v>36</v>
      </c>
      <c r="J208" s="79">
        <v>4261</v>
      </c>
      <c r="K208" s="19">
        <f t="shared" si="19"/>
        <v>36000</v>
      </c>
      <c r="L208" s="43"/>
      <c r="M208" s="2"/>
    </row>
    <row r="209" spans="1:13" x14ac:dyDescent="0.25">
      <c r="A209" s="41" t="s">
        <v>683</v>
      </c>
      <c r="B209" s="6">
        <v>44141200</v>
      </c>
      <c r="C209" s="7" t="s">
        <v>94</v>
      </c>
      <c r="D209" s="7" t="s">
        <v>685</v>
      </c>
      <c r="E209" s="11" t="s">
        <v>191</v>
      </c>
      <c r="F209" s="11" t="s">
        <v>11</v>
      </c>
      <c r="G209" s="21">
        <v>1200</v>
      </c>
      <c r="H209" s="21">
        <v>50</v>
      </c>
      <c r="I209" s="21">
        <f t="shared" si="18"/>
        <v>60</v>
      </c>
      <c r="J209" s="79">
        <v>4261</v>
      </c>
      <c r="K209" s="19">
        <f t="shared" si="19"/>
        <v>60000</v>
      </c>
      <c r="L209" s="43"/>
      <c r="M209" s="2"/>
    </row>
    <row r="210" spans="1:13" x14ac:dyDescent="0.25">
      <c r="A210" s="41" t="s">
        <v>844</v>
      </c>
      <c r="B210" s="6" t="s">
        <v>839</v>
      </c>
      <c r="C210" s="7" t="s">
        <v>840</v>
      </c>
      <c r="D210" s="7" t="s">
        <v>834</v>
      </c>
      <c r="E210" s="11" t="s">
        <v>53</v>
      </c>
      <c r="F210" s="11" t="s">
        <v>248</v>
      </c>
      <c r="G210" s="21">
        <v>9000</v>
      </c>
      <c r="H210" s="21">
        <v>30</v>
      </c>
      <c r="I210" s="21">
        <f t="shared" si="18"/>
        <v>270</v>
      </c>
      <c r="J210" s="79">
        <v>4264</v>
      </c>
      <c r="K210" s="19">
        <f t="shared" si="19"/>
        <v>270000</v>
      </c>
      <c r="L210" s="43"/>
      <c r="M210" s="2"/>
    </row>
    <row r="211" spans="1:13" x14ac:dyDescent="0.25">
      <c r="A211" s="41" t="s">
        <v>844</v>
      </c>
      <c r="B211" s="6" t="s">
        <v>839</v>
      </c>
      <c r="C211" s="7" t="s">
        <v>840</v>
      </c>
      <c r="D211" s="7" t="s">
        <v>835</v>
      </c>
      <c r="E211" s="11" t="s">
        <v>53</v>
      </c>
      <c r="F211" s="11" t="s">
        <v>248</v>
      </c>
      <c r="G211" s="21">
        <v>7500</v>
      </c>
      <c r="H211" s="21">
        <v>60</v>
      </c>
      <c r="I211" s="21">
        <f t="shared" si="18"/>
        <v>450</v>
      </c>
      <c r="J211" s="79">
        <v>4264</v>
      </c>
      <c r="K211" s="19">
        <f t="shared" si="19"/>
        <v>450000</v>
      </c>
      <c r="L211" s="43"/>
      <c r="M211" s="2"/>
    </row>
    <row r="212" spans="1:13" x14ac:dyDescent="0.25">
      <c r="A212" s="41" t="s">
        <v>844</v>
      </c>
      <c r="B212" s="6" t="s">
        <v>841</v>
      </c>
      <c r="C212" s="7" t="s">
        <v>842</v>
      </c>
      <c r="D212" s="7" t="s">
        <v>836</v>
      </c>
      <c r="E212" s="11" t="s">
        <v>53</v>
      </c>
      <c r="F212" s="11" t="s">
        <v>248</v>
      </c>
      <c r="G212" s="21">
        <v>6000</v>
      </c>
      <c r="H212" s="21">
        <v>20</v>
      </c>
      <c r="I212" s="21">
        <f t="shared" si="18"/>
        <v>120</v>
      </c>
      <c r="J212" s="79">
        <v>4264</v>
      </c>
      <c r="K212" s="19">
        <f t="shared" si="19"/>
        <v>120000</v>
      </c>
      <c r="L212" s="43"/>
      <c r="M212" s="2"/>
    </row>
    <row r="213" spans="1:13" x14ac:dyDescent="0.25">
      <c r="A213" s="41" t="s">
        <v>844</v>
      </c>
      <c r="B213" s="6" t="s">
        <v>841</v>
      </c>
      <c r="C213" s="7" t="s">
        <v>842</v>
      </c>
      <c r="D213" s="7" t="s">
        <v>837</v>
      </c>
      <c r="E213" s="11" t="s">
        <v>53</v>
      </c>
      <c r="F213" s="11" t="s">
        <v>248</v>
      </c>
      <c r="G213" s="21">
        <v>12000</v>
      </c>
      <c r="H213" s="21">
        <v>10</v>
      </c>
      <c r="I213" s="21">
        <f t="shared" si="18"/>
        <v>120</v>
      </c>
      <c r="J213" s="79">
        <v>4264</v>
      </c>
      <c r="K213" s="19">
        <f t="shared" si="19"/>
        <v>120000</v>
      </c>
      <c r="L213" s="43"/>
      <c r="M213" s="2"/>
    </row>
    <row r="214" spans="1:13" x14ac:dyDescent="0.25">
      <c r="A214" s="41" t="s">
        <v>346</v>
      </c>
      <c r="B214" s="6">
        <v>30237111</v>
      </c>
      <c r="C214" s="7" t="s">
        <v>843</v>
      </c>
      <c r="D214" s="7" t="s">
        <v>838</v>
      </c>
      <c r="E214" s="11" t="s">
        <v>53</v>
      </c>
      <c r="F214" s="11" t="s">
        <v>11</v>
      </c>
      <c r="G214" s="21">
        <v>35000</v>
      </c>
      <c r="H214" s="21">
        <v>28</v>
      </c>
      <c r="I214" s="21">
        <f t="shared" si="18"/>
        <v>980</v>
      </c>
      <c r="J214" s="79">
        <v>4264</v>
      </c>
      <c r="K214" s="19">
        <f t="shared" si="19"/>
        <v>980000</v>
      </c>
      <c r="L214" s="43"/>
      <c r="M214" s="2"/>
    </row>
    <row r="215" spans="1:13" x14ac:dyDescent="0.25">
      <c r="A215" s="41" t="s">
        <v>851</v>
      </c>
      <c r="B215" s="6" t="s">
        <v>849</v>
      </c>
      <c r="C215" s="7" t="s">
        <v>850</v>
      </c>
      <c r="D215" s="7" t="s">
        <v>852</v>
      </c>
      <c r="E215" s="11" t="s">
        <v>53</v>
      </c>
      <c r="F215" s="11" t="s">
        <v>11</v>
      </c>
      <c r="G215" s="21">
        <v>35000</v>
      </c>
      <c r="H215" s="21">
        <v>5</v>
      </c>
      <c r="I215" s="21">
        <f t="shared" si="18"/>
        <v>175</v>
      </c>
      <c r="J215" s="79">
        <v>4269</v>
      </c>
      <c r="K215" s="19">
        <f t="shared" si="19"/>
        <v>175000</v>
      </c>
      <c r="L215" s="43"/>
      <c r="M215" s="2"/>
    </row>
    <row r="216" spans="1:13" x14ac:dyDescent="0.25">
      <c r="A216" s="41" t="s">
        <v>851</v>
      </c>
      <c r="B216" s="6" t="s">
        <v>849</v>
      </c>
      <c r="C216" s="7" t="s">
        <v>850</v>
      </c>
      <c r="D216" s="7" t="s">
        <v>852</v>
      </c>
      <c r="E216" s="11" t="s">
        <v>53</v>
      </c>
      <c r="F216" s="11" t="s">
        <v>11</v>
      </c>
      <c r="G216" s="21">
        <v>20000</v>
      </c>
      <c r="H216" s="21">
        <v>5</v>
      </c>
      <c r="I216" s="21">
        <f t="shared" si="18"/>
        <v>100</v>
      </c>
      <c r="J216" s="79">
        <v>4269</v>
      </c>
      <c r="K216" s="19">
        <f t="shared" si="19"/>
        <v>100000</v>
      </c>
      <c r="L216" s="43"/>
      <c r="M216" s="2"/>
    </row>
    <row r="217" spans="1:13" x14ac:dyDescent="0.25">
      <c r="A217" s="41" t="s">
        <v>851</v>
      </c>
      <c r="B217" s="6" t="s">
        <v>849</v>
      </c>
      <c r="C217" s="7" t="s">
        <v>850</v>
      </c>
      <c r="D217" s="7" t="s">
        <v>852</v>
      </c>
      <c r="E217" s="11" t="s">
        <v>53</v>
      </c>
      <c r="F217" s="11" t="s">
        <v>11</v>
      </c>
      <c r="G217" s="21">
        <v>15000</v>
      </c>
      <c r="H217" s="21">
        <v>5</v>
      </c>
      <c r="I217" s="21">
        <f t="shared" si="18"/>
        <v>75</v>
      </c>
      <c r="J217" s="79">
        <v>4269</v>
      </c>
      <c r="K217" s="19">
        <f t="shared" si="19"/>
        <v>75000</v>
      </c>
      <c r="L217" s="43"/>
      <c r="M217" s="2"/>
    </row>
    <row r="218" spans="1:13" x14ac:dyDescent="0.25">
      <c r="A218" s="41" t="s">
        <v>851</v>
      </c>
      <c r="B218" s="6" t="s">
        <v>853</v>
      </c>
      <c r="C218" s="7" t="s">
        <v>854</v>
      </c>
      <c r="D218" s="7" t="s">
        <v>855</v>
      </c>
      <c r="E218" s="11" t="s">
        <v>53</v>
      </c>
      <c r="F218" s="11" t="s">
        <v>11</v>
      </c>
      <c r="G218" s="21">
        <v>1000</v>
      </c>
      <c r="H218" s="21">
        <v>180</v>
      </c>
      <c r="I218" s="21">
        <f t="shared" si="18"/>
        <v>180</v>
      </c>
      <c r="J218" s="79">
        <v>4269</v>
      </c>
      <c r="K218" s="19">
        <f t="shared" ref="K218:K286" si="20">G218*H218</f>
        <v>180000</v>
      </c>
      <c r="L218" s="43"/>
      <c r="M218" s="2"/>
    </row>
    <row r="219" spans="1:13" x14ac:dyDescent="0.25">
      <c r="A219" s="41" t="s">
        <v>851</v>
      </c>
      <c r="B219" s="6" t="s">
        <v>853</v>
      </c>
      <c r="C219" s="7" t="s">
        <v>854</v>
      </c>
      <c r="D219" s="7" t="s">
        <v>855</v>
      </c>
      <c r="E219" s="11" t="s">
        <v>53</v>
      </c>
      <c r="F219" s="11" t="s">
        <v>11</v>
      </c>
      <c r="G219" s="21">
        <v>700</v>
      </c>
      <c r="H219" s="21">
        <v>300</v>
      </c>
      <c r="I219" s="21">
        <f t="shared" si="18"/>
        <v>210</v>
      </c>
      <c r="J219" s="79">
        <v>4269</v>
      </c>
      <c r="K219" s="19">
        <f t="shared" si="20"/>
        <v>210000</v>
      </c>
      <c r="L219" s="43"/>
      <c r="M219" s="2"/>
    </row>
    <row r="220" spans="1:13" x14ac:dyDescent="0.25">
      <c r="A220" s="41" t="s">
        <v>851</v>
      </c>
      <c r="B220" s="6" t="s">
        <v>853</v>
      </c>
      <c r="C220" s="7" t="s">
        <v>854</v>
      </c>
      <c r="D220" s="7" t="s">
        <v>856</v>
      </c>
      <c r="E220" s="11" t="s">
        <v>53</v>
      </c>
      <c r="F220" s="11" t="s">
        <v>11</v>
      </c>
      <c r="G220" s="21">
        <v>350</v>
      </c>
      <c r="H220" s="21">
        <v>500</v>
      </c>
      <c r="I220" s="21">
        <f t="shared" si="18"/>
        <v>175</v>
      </c>
      <c r="J220" s="79">
        <v>4269</v>
      </c>
      <c r="K220" s="19">
        <f t="shared" si="20"/>
        <v>175000</v>
      </c>
      <c r="L220" s="43"/>
      <c r="M220" s="2"/>
    </row>
    <row r="221" spans="1:13" x14ac:dyDescent="0.25">
      <c r="A221" s="41" t="s">
        <v>851</v>
      </c>
      <c r="B221" s="6" t="s">
        <v>853</v>
      </c>
      <c r="C221" s="7" t="s">
        <v>854</v>
      </c>
      <c r="D221" s="7" t="s">
        <v>856</v>
      </c>
      <c r="E221" s="11" t="s">
        <v>53</v>
      </c>
      <c r="F221" s="11" t="s">
        <v>11</v>
      </c>
      <c r="G221" s="21">
        <v>200</v>
      </c>
      <c r="H221" s="21">
        <v>400</v>
      </c>
      <c r="I221" s="21">
        <f t="shared" si="18"/>
        <v>80</v>
      </c>
      <c r="J221" s="79">
        <v>4269</v>
      </c>
      <c r="K221" s="19">
        <f t="shared" si="20"/>
        <v>80000</v>
      </c>
      <c r="L221" s="43"/>
      <c r="M221" s="2"/>
    </row>
    <row r="222" spans="1:13" ht="30.75" customHeight="1" x14ac:dyDescent="0.25">
      <c r="A222" s="41">
        <v>713</v>
      </c>
      <c r="B222" s="6">
        <v>71351540</v>
      </c>
      <c r="C222" s="7" t="s">
        <v>870</v>
      </c>
      <c r="D222" s="7" t="s">
        <v>871</v>
      </c>
      <c r="E222" s="11" t="s">
        <v>263</v>
      </c>
      <c r="F222" s="11" t="s">
        <v>54</v>
      </c>
      <c r="G222" s="21">
        <v>1350000</v>
      </c>
      <c r="H222" s="21">
        <v>1</v>
      </c>
      <c r="I222" s="21">
        <f t="shared" si="18"/>
        <v>1350</v>
      </c>
      <c r="J222" s="79">
        <v>5113</v>
      </c>
      <c r="K222" s="19">
        <f t="shared" si="20"/>
        <v>1350000</v>
      </c>
      <c r="L222" s="43"/>
      <c r="M222" s="2"/>
    </row>
    <row r="223" spans="1:13" x14ac:dyDescent="0.25">
      <c r="A223" s="41" t="s">
        <v>879</v>
      </c>
      <c r="B223" s="6">
        <v>35121110</v>
      </c>
      <c r="C223" s="7" t="s">
        <v>878</v>
      </c>
      <c r="D223" s="7" t="s">
        <v>880</v>
      </c>
      <c r="E223" s="11" t="s">
        <v>191</v>
      </c>
      <c r="F223" s="11" t="s">
        <v>11</v>
      </c>
      <c r="G223" s="21">
        <v>246000</v>
      </c>
      <c r="H223" s="21">
        <v>6</v>
      </c>
      <c r="I223" s="21">
        <f t="shared" si="18"/>
        <v>1476</v>
      </c>
      <c r="J223" s="79">
        <v>5122</v>
      </c>
      <c r="K223" s="19">
        <f t="shared" si="20"/>
        <v>1476000</v>
      </c>
      <c r="L223" s="43"/>
      <c r="M223" s="2"/>
    </row>
    <row r="224" spans="1:13" x14ac:dyDescent="0.25">
      <c r="A224" s="41" t="s">
        <v>879</v>
      </c>
      <c r="B224" s="6" t="s">
        <v>889</v>
      </c>
      <c r="C224" s="7" t="s">
        <v>878</v>
      </c>
      <c r="D224" s="7" t="s">
        <v>881</v>
      </c>
      <c r="E224" s="11" t="s">
        <v>191</v>
      </c>
      <c r="F224" s="11" t="s">
        <v>11</v>
      </c>
      <c r="G224" s="21">
        <v>226909.09</v>
      </c>
      <c r="H224" s="21">
        <v>11</v>
      </c>
      <c r="I224" s="21">
        <f t="shared" ref="I224:I278" si="21">+G224*H224/1000</f>
        <v>2495.9999899999998</v>
      </c>
      <c r="J224" s="79">
        <v>5122</v>
      </c>
      <c r="K224" s="19">
        <f t="shared" si="20"/>
        <v>2495999.9899999998</v>
      </c>
      <c r="L224" s="43"/>
      <c r="M224" s="2"/>
    </row>
    <row r="225" spans="1:13" x14ac:dyDescent="0.25">
      <c r="A225" s="41" t="s">
        <v>336</v>
      </c>
      <c r="B225" s="6">
        <v>39714200</v>
      </c>
      <c r="C225" s="7" t="s">
        <v>886</v>
      </c>
      <c r="D225" s="7" t="s">
        <v>882</v>
      </c>
      <c r="E225" s="11" t="s">
        <v>53</v>
      </c>
      <c r="F225" s="11" t="s">
        <v>11</v>
      </c>
      <c r="G225" s="21">
        <v>300000</v>
      </c>
      <c r="H225" s="21">
        <v>1</v>
      </c>
      <c r="I225" s="21">
        <f t="shared" si="21"/>
        <v>300</v>
      </c>
      <c r="J225" s="79">
        <v>5122</v>
      </c>
      <c r="K225" s="19">
        <f t="shared" si="20"/>
        <v>300000</v>
      </c>
      <c r="L225" s="43"/>
      <c r="M225" s="2"/>
    </row>
    <row r="226" spans="1:13" x14ac:dyDescent="0.25">
      <c r="A226" s="41" t="s">
        <v>887</v>
      </c>
      <c r="B226" s="6" t="s">
        <v>118</v>
      </c>
      <c r="C226" s="7" t="s">
        <v>119</v>
      </c>
      <c r="D226" s="7" t="s">
        <v>883</v>
      </c>
      <c r="E226" s="11" t="s">
        <v>53</v>
      </c>
      <c r="F226" s="11" t="s">
        <v>885</v>
      </c>
      <c r="G226" s="21">
        <v>35714.28571428571</v>
      </c>
      <c r="H226" s="21">
        <v>2.1</v>
      </c>
      <c r="I226" s="21">
        <f t="shared" si="21"/>
        <v>75</v>
      </c>
      <c r="J226" s="79">
        <v>5122</v>
      </c>
      <c r="K226" s="19">
        <f t="shared" si="20"/>
        <v>75000</v>
      </c>
      <c r="L226" s="43"/>
      <c r="M226" s="2"/>
    </row>
    <row r="227" spans="1:13" x14ac:dyDescent="0.25">
      <c r="A227" s="41" t="s">
        <v>887</v>
      </c>
      <c r="B227" s="6" t="s">
        <v>116</v>
      </c>
      <c r="C227" s="7" t="s">
        <v>117</v>
      </c>
      <c r="D227" s="7" t="s">
        <v>884</v>
      </c>
      <c r="E227" s="11" t="s">
        <v>53</v>
      </c>
      <c r="F227" s="11" t="s">
        <v>885</v>
      </c>
      <c r="G227" s="21">
        <v>31565.656565656565</v>
      </c>
      <c r="H227" s="21">
        <v>19.8</v>
      </c>
      <c r="I227" s="21">
        <f t="shared" si="21"/>
        <v>625</v>
      </c>
      <c r="J227" s="79">
        <v>5122</v>
      </c>
      <c r="K227" s="19">
        <f t="shared" si="20"/>
        <v>625000</v>
      </c>
      <c r="L227" s="43"/>
      <c r="M227" s="2"/>
    </row>
    <row r="228" spans="1:13" x14ac:dyDescent="0.25">
      <c r="A228" s="41" t="s">
        <v>907</v>
      </c>
      <c r="B228" s="6" t="s">
        <v>906</v>
      </c>
      <c r="C228" s="7" t="s">
        <v>908</v>
      </c>
      <c r="D228" s="7" t="s">
        <v>909</v>
      </c>
      <c r="E228" s="11" t="s">
        <v>53</v>
      </c>
      <c r="F228" s="11" t="s">
        <v>11</v>
      </c>
      <c r="G228" s="21">
        <v>135000</v>
      </c>
      <c r="H228" s="21">
        <v>1</v>
      </c>
      <c r="I228" s="21">
        <f t="shared" si="21"/>
        <v>135</v>
      </c>
      <c r="J228" s="79">
        <v>5112</v>
      </c>
      <c r="K228" s="19">
        <f t="shared" si="20"/>
        <v>135000</v>
      </c>
      <c r="L228" s="43"/>
      <c r="M228" s="2"/>
    </row>
    <row r="229" spans="1:13" x14ac:dyDescent="0.25">
      <c r="A229" s="41" t="s">
        <v>674</v>
      </c>
      <c r="B229" s="6">
        <v>39121360</v>
      </c>
      <c r="C229" s="7" t="s">
        <v>911</v>
      </c>
      <c r="D229" s="7" t="s">
        <v>910</v>
      </c>
      <c r="E229" s="11" t="s">
        <v>53</v>
      </c>
      <c r="F229" s="11" t="s">
        <v>11</v>
      </c>
      <c r="G229" s="21">
        <v>550000</v>
      </c>
      <c r="H229" s="21">
        <v>1</v>
      </c>
      <c r="I229" s="21">
        <f t="shared" si="21"/>
        <v>550</v>
      </c>
      <c r="J229" s="79">
        <v>5122</v>
      </c>
      <c r="K229" s="19">
        <f t="shared" si="20"/>
        <v>550000</v>
      </c>
      <c r="L229" s="43"/>
      <c r="M229" s="2"/>
    </row>
    <row r="230" spans="1:13" ht="27" x14ac:dyDescent="0.25">
      <c r="A230" s="41" t="s">
        <v>914</v>
      </c>
      <c r="B230" s="6" t="s">
        <v>912</v>
      </c>
      <c r="C230" s="7" t="s">
        <v>913</v>
      </c>
      <c r="D230" s="7" t="s">
        <v>915</v>
      </c>
      <c r="E230" s="11" t="s">
        <v>53</v>
      </c>
      <c r="F230" s="11" t="s">
        <v>11</v>
      </c>
      <c r="G230" s="21">
        <v>400000</v>
      </c>
      <c r="H230" s="21">
        <v>1</v>
      </c>
      <c r="I230" s="21">
        <f t="shared" si="21"/>
        <v>400</v>
      </c>
      <c r="J230" s="79">
        <v>5122</v>
      </c>
      <c r="K230" s="19">
        <f t="shared" si="20"/>
        <v>400000</v>
      </c>
      <c r="L230" s="43"/>
      <c r="M230" s="2"/>
    </row>
    <row r="231" spans="1:13" x14ac:dyDescent="0.25">
      <c r="A231" s="41" t="s">
        <v>216</v>
      </c>
      <c r="B231" s="6" t="s">
        <v>917</v>
      </c>
      <c r="C231" s="7" t="s">
        <v>918</v>
      </c>
      <c r="D231" s="7" t="s">
        <v>919</v>
      </c>
      <c r="E231" s="11" t="s">
        <v>191</v>
      </c>
      <c r="F231" s="11" t="s">
        <v>238</v>
      </c>
      <c r="G231" s="21">
        <v>261.89999999999998</v>
      </c>
      <c r="H231" s="21">
        <v>20000</v>
      </c>
      <c r="I231" s="21">
        <f t="shared" si="21"/>
        <v>5238</v>
      </c>
      <c r="J231" s="79">
        <v>4264</v>
      </c>
      <c r="K231" s="19">
        <f t="shared" si="20"/>
        <v>5238000</v>
      </c>
      <c r="L231" s="43"/>
      <c r="M231" s="2"/>
    </row>
    <row r="232" spans="1:13" x14ac:dyDescent="0.25">
      <c r="A232" s="41">
        <v>391</v>
      </c>
      <c r="B232" s="6">
        <v>39121520</v>
      </c>
      <c r="C232" s="7" t="s">
        <v>927</v>
      </c>
      <c r="D232" s="7" t="s">
        <v>915</v>
      </c>
      <c r="E232" s="11" t="s">
        <v>191</v>
      </c>
      <c r="F232" s="11" t="s">
        <v>11</v>
      </c>
      <c r="G232" s="21">
        <v>168000</v>
      </c>
      <c r="H232" s="21">
        <v>5</v>
      </c>
      <c r="I232" s="21">
        <f t="shared" si="21"/>
        <v>840</v>
      </c>
      <c r="J232" s="79">
        <v>5122</v>
      </c>
      <c r="K232" s="19">
        <f t="shared" si="20"/>
        <v>840000</v>
      </c>
      <c r="L232" s="43"/>
      <c r="M232" s="2"/>
    </row>
    <row r="233" spans="1:13" x14ac:dyDescent="0.25">
      <c r="A233" s="41">
        <v>391</v>
      </c>
      <c r="B233" s="6" t="s">
        <v>924</v>
      </c>
      <c r="C233" s="7" t="s">
        <v>925</v>
      </c>
      <c r="D233" s="7" t="s">
        <v>926</v>
      </c>
      <c r="E233" s="11" t="s">
        <v>191</v>
      </c>
      <c r="F233" s="11" t="s">
        <v>11</v>
      </c>
      <c r="G233" s="21">
        <v>588000</v>
      </c>
      <c r="H233" s="21">
        <v>1</v>
      </c>
      <c r="I233" s="21">
        <f t="shared" si="21"/>
        <v>588</v>
      </c>
      <c r="J233" s="79">
        <v>5122</v>
      </c>
      <c r="K233" s="19">
        <f t="shared" si="20"/>
        <v>588000</v>
      </c>
      <c r="L233" s="43"/>
      <c r="M233" s="2"/>
    </row>
    <row r="234" spans="1:13" x14ac:dyDescent="0.25">
      <c r="A234" s="41" t="s">
        <v>292</v>
      </c>
      <c r="B234" s="6" t="s">
        <v>945</v>
      </c>
      <c r="C234" s="7" t="s">
        <v>927</v>
      </c>
      <c r="D234" s="7" t="s">
        <v>915</v>
      </c>
      <c r="E234" s="11" t="s">
        <v>191</v>
      </c>
      <c r="F234" s="11" t="s">
        <v>11</v>
      </c>
      <c r="G234" s="21">
        <v>36000</v>
      </c>
      <c r="H234" s="21">
        <v>5</v>
      </c>
      <c r="I234" s="21">
        <f t="shared" si="21"/>
        <v>180</v>
      </c>
      <c r="J234" s="79">
        <v>5122</v>
      </c>
      <c r="K234" s="19">
        <f t="shared" si="20"/>
        <v>180000</v>
      </c>
      <c r="L234" s="43"/>
      <c r="M234" s="2"/>
    </row>
    <row r="235" spans="1:13" ht="27" x14ac:dyDescent="0.25">
      <c r="A235" s="41" t="s">
        <v>947</v>
      </c>
      <c r="B235" s="6">
        <v>42991120</v>
      </c>
      <c r="C235" s="7" t="s">
        <v>946</v>
      </c>
      <c r="D235" s="7" t="s">
        <v>948</v>
      </c>
      <c r="E235" s="11" t="s">
        <v>53</v>
      </c>
      <c r="F235" s="11" t="s">
        <v>11</v>
      </c>
      <c r="G235" s="21">
        <v>210000</v>
      </c>
      <c r="H235" s="21">
        <v>3</v>
      </c>
      <c r="I235" s="21">
        <f t="shared" si="21"/>
        <v>630</v>
      </c>
      <c r="J235" s="79">
        <v>5122</v>
      </c>
      <c r="K235" s="19">
        <f t="shared" si="20"/>
        <v>630000</v>
      </c>
      <c r="L235" s="43"/>
      <c r="M235" s="2"/>
    </row>
    <row r="236" spans="1:13" x14ac:dyDescent="0.25">
      <c r="A236" s="41" t="s">
        <v>947</v>
      </c>
      <c r="B236" s="6">
        <v>42991120</v>
      </c>
      <c r="C236" s="7" t="s">
        <v>946</v>
      </c>
      <c r="D236" s="7" t="s">
        <v>949</v>
      </c>
      <c r="E236" s="11" t="s">
        <v>53</v>
      </c>
      <c r="F236" s="11" t="s">
        <v>11</v>
      </c>
      <c r="G236" s="21">
        <v>44000</v>
      </c>
      <c r="H236" s="21">
        <v>5</v>
      </c>
      <c r="I236" s="21">
        <f t="shared" si="21"/>
        <v>220</v>
      </c>
      <c r="J236" s="79">
        <v>5122</v>
      </c>
      <c r="K236" s="19">
        <f t="shared" si="20"/>
        <v>220000</v>
      </c>
      <c r="L236" s="43"/>
      <c r="M236" s="2"/>
    </row>
    <row r="237" spans="1:13" x14ac:dyDescent="0.25">
      <c r="A237" s="41" t="s">
        <v>458</v>
      </c>
      <c r="B237" s="6">
        <v>22821500</v>
      </c>
      <c r="C237" s="7" t="s">
        <v>951</v>
      </c>
      <c r="D237" s="7" t="s">
        <v>950</v>
      </c>
      <c r="E237" s="11" t="s">
        <v>53</v>
      </c>
      <c r="F237" s="11" t="s">
        <v>11</v>
      </c>
      <c r="G237" s="21">
        <v>120</v>
      </c>
      <c r="H237" s="21">
        <v>300</v>
      </c>
      <c r="I237" s="21">
        <f t="shared" si="21"/>
        <v>36</v>
      </c>
      <c r="J237" s="79">
        <v>4261</v>
      </c>
      <c r="K237" s="19">
        <f t="shared" si="20"/>
        <v>36000</v>
      </c>
      <c r="L237" s="43"/>
      <c r="M237" s="2"/>
    </row>
    <row r="238" spans="1:13" x14ac:dyDescent="0.25">
      <c r="A238" s="41" t="s">
        <v>346</v>
      </c>
      <c r="B238" s="6" t="s">
        <v>956</v>
      </c>
      <c r="C238" s="7" t="s">
        <v>957</v>
      </c>
      <c r="D238" s="7" t="s">
        <v>952</v>
      </c>
      <c r="E238" s="11" t="s">
        <v>191</v>
      </c>
      <c r="F238" s="11" t="s">
        <v>312</v>
      </c>
      <c r="G238" s="21">
        <v>148196.16</v>
      </c>
      <c r="H238" s="21">
        <v>25</v>
      </c>
      <c r="I238" s="21">
        <f t="shared" si="21"/>
        <v>3704.904</v>
      </c>
      <c r="J238" s="143">
        <v>5122</v>
      </c>
      <c r="K238" s="19">
        <f t="shared" si="20"/>
        <v>3704904</v>
      </c>
      <c r="L238" s="43"/>
      <c r="M238" s="2"/>
    </row>
    <row r="239" spans="1:13" x14ac:dyDescent="0.25">
      <c r="A239" s="41" t="s">
        <v>955</v>
      </c>
      <c r="B239" s="6" t="s">
        <v>953</v>
      </c>
      <c r="C239" s="7" t="s">
        <v>954</v>
      </c>
      <c r="D239" s="7" t="s">
        <v>954</v>
      </c>
      <c r="E239" s="11" t="s">
        <v>191</v>
      </c>
      <c r="F239" s="11" t="s">
        <v>248</v>
      </c>
      <c r="G239" s="21">
        <v>490</v>
      </c>
      <c r="H239" s="21">
        <v>15000</v>
      </c>
      <c r="I239" s="21">
        <f t="shared" si="21"/>
        <v>7350</v>
      </c>
      <c r="J239" s="79">
        <v>4264</v>
      </c>
      <c r="K239" s="19">
        <f t="shared" si="20"/>
        <v>7350000</v>
      </c>
      <c r="L239" s="43"/>
      <c r="M239" s="2"/>
    </row>
    <row r="240" spans="1:13" x14ac:dyDescent="0.25">
      <c r="A240" s="41" t="s">
        <v>887</v>
      </c>
      <c r="B240" s="6">
        <v>44211280</v>
      </c>
      <c r="C240" s="7" t="s">
        <v>968</v>
      </c>
      <c r="D240" s="7" t="s">
        <v>958</v>
      </c>
      <c r="E240" s="11" t="s">
        <v>53</v>
      </c>
      <c r="F240" s="11" t="s">
        <v>11</v>
      </c>
      <c r="G240" s="21">
        <v>1800</v>
      </c>
      <c r="H240" s="21">
        <v>3</v>
      </c>
      <c r="I240" s="21">
        <f t="shared" si="21"/>
        <v>5.4</v>
      </c>
      <c r="J240" s="144">
        <v>4267</v>
      </c>
      <c r="K240" s="19">
        <f t="shared" si="20"/>
        <v>5400</v>
      </c>
      <c r="L240" s="43"/>
      <c r="M240" s="2"/>
    </row>
    <row r="241" spans="1:13" x14ac:dyDescent="0.25">
      <c r="A241" s="41" t="s">
        <v>234</v>
      </c>
      <c r="B241" s="6" t="s">
        <v>966</v>
      </c>
      <c r="C241" s="7" t="s">
        <v>967</v>
      </c>
      <c r="D241" s="7" t="s">
        <v>965</v>
      </c>
      <c r="E241" s="11" t="s">
        <v>53</v>
      </c>
      <c r="F241" s="11" t="s">
        <v>238</v>
      </c>
      <c r="G241" s="21">
        <v>5000</v>
      </c>
      <c r="H241" s="21">
        <v>20</v>
      </c>
      <c r="I241" s="21">
        <f t="shared" si="21"/>
        <v>100</v>
      </c>
      <c r="J241" s="144">
        <v>4267</v>
      </c>
      <c r="K241" s="19">
        <f t="shared" si="20"/>
        <v>100000</v>
      </c>
      <c r="L241" s="43"/>
      <c r="M241" s="2"/>
    </row>
    <row r="242" spans="1:13" x14ac:dyDescent="0.25">
      <c r="A242" s="41" t="s">
        <v>589</v>
      </c>
      <c r="B242" s="6" t="s">
        <v>590</v>
      </c>
      <c r="C242" s="7" t="s">
        <v>970</v>
      </c>
      <c r="D242" s="7" t="s">
        <v>969</v>
      </c>
      <c r="E242" s="11" t="s">
        <v>53</v>
      </c>
      <c r="F242" s="11" t="s">
        <v>11</v>
      </c>
      <c r="G242" s="21">
        <v>1700</v>
      </c>
      <c r="H242" s="21">
        <v>18</v>
      </c>
      <c r="I242" s="21">
        <f t="shared" si="21"/>
        <v>30.6</v>
      </c>
      <c r="J242" s="144">
        <v>4269</v>
      </c>
      <c r="K242" s="19">
        <f t="shared" si="20"/>
        <v>30600</v>
      </c>
      <c r="L242" s="43"/>
      <c r="M242" s="2"/>
    </row>
    <row r="243" spans="1:13" ht="27" x14ac:dyDescent="0.25">
      <c r="A243" s="41" t="s">
        <v>441</v>
      </c>
      <c r="B243" s="6">
        <v>31211100</v>
      </c>
      <c r="C243" s="7" t="s">
        <v>971</v>
      </c>
      <c r="D243" s="7" t="s">
        <v>971</v>
      </c>
      <c r="E243" s="11" t="s">
        <v>53</v>
      </c>
      <c r="F243" s="11" t="s">
        <v>11</v>
      </c>
      <c r="G243" s="21">
        <v>5000</v>
      </c>
      <c r="H243" s="21">
        <v>2</v>
      </c>
      <c r="I243" s="21">
        <f t="shared" si="21"/>
        <v>10</v>
      </c>
      <c r="J243" s="144">
        <v>4269</v>
      </c>
      <c r="K243" s="19">
        <f t="shared" si="20"/>
        <v>10000</v>
      </c>
      <c r="L243" s="43"/>
      <c r="M243" s="2"/>
    </row>
    <row r="244" spans="1:13" x14ac:dyDescent="0.25">
      <c r="A244" s="41" t="s">
        <v>589</v>
      </c>
      <c r="B244" s="6" t="s">
        <v>590</v>
      </c>
      <c r="C244" s="7" t="s">
        <v>970</v>
      </c>
      <c r="D244" s="7" t="s">
        <v>972</v>
      </c>
      <c r="E244" s="11" t="s">
        <v>53</v>
      </c>
      <c r="F244" s="11" t="s">
        <v>11</v>
      </c>
      <c r="G244" s="21">
        <v>850</v>
      </c>
      <c r="H244" s="21">
        <v>5</v>
      </c>
      <c r="I244" s="21">
        <f t="shared" si="21"/>
        <v>4.25</v>
      </c>
      <c r="J244" s="144">
        <v>4269</v>
      </c>
      <c r="K244" s="19">
        <f t="shared" si="20"/>
        <v>4250</v>
      </c>
      <c r="L244" s="43"/>
      <c r="M244" s="2"/>
    </row>
    <row r="245" spans="1:13" x14ac:dyDescent="0.25">
      <c r="A245" s="41" t="s">
        <v>346</v>
      </c>
      <c r="B245" s="6">
        <v>30239170</v>
      </c>
      <c r="C245" s="7" t="s">
        <v>1005</v>
      </c>
      <c r="D245" s="7" t="s">
        <v>1025</v>
      </c>
      <c r="E245" s="11" t="s">
        <v>191</v>
      </c>
      <c r="F245" s="11" t="s">
        <v>11</v>
      </c>
      <c r="G245" s="21">
        <v>156462.85709999999</v>
      </c>
      <c r="H245" s="21">
        <v>7</v>
      </c>
      <c r="I245" s="21">
        <f t="shared" si="21"/>
        <v>1095.2399997</v>
      </c>
      <c r="J245" s="144">
        <v>5122</v>
      </c>
      <c r="K245" s="19">
        <f t="shared" si="20"/>
        <v>1095239.9997</v>
      </c>
      <c r="L245" s="43"/>
      <c r="M245" s="2"/>
    </row>
    <row r="246" spans="1:13" x14ac:dyDescent="0.25">
      <c r="A246" s="41" t="s">
        <v>346</v>
      </c>
      <c r="B246" s="6">
        <v>30239170</v>
      </c>
      <c r="C246" s="7" t="s">
        <v>1005</v>
      </c>
      <c r="D246" s="7" t="s">
        <v>1024</v>
      </c>
      <c r="E246" s="11" t="s">
        <v>191</v>
      </c>
      <c r="F246" s="11" t="s">
        <v>11</v>
      </c>
      <c r="G246" s="21">
        <v>45996</v>
      </c>
      <c r="H246" s="21">
        <v>5</v>
      </c>
      <c r="I246" s="21">
        <f t="shared" si="21"/>
        <v>229.98</v>
      </c>
      <c r="J246" s="144">
        <v>5122</v>
      </c>
      <c r="K246" s="19">
        <f t="shared" si="20"/>
        <v>229980</v>
      </c>
      <c r="L246" s="43"/>
      <c r="M246" s="2"/>
    </row>
    <row r="247" spans="1:13" x14ac:dyDescent="0.25">
      <c r="A247" s="41" t="s">
        <v>955</v>
      </c>
      <c r="B247" s="6" t="s">
        <v>1006</v>
      </c>
      <c r="C247" s="7" t="s">
        <v>1011</v>
      </c>
      <c r="D247" s="7" t="s">
        <v>1004</v>
      </c>
      <c r="E247" s="11" t="s">
        <v>191</v>
      </c>
      <c r="F247" s="11" t="s">
        <v>248</v>
      </c>
      <c r="G247" s="188">
        <v>450</v>
      </c>
      <c r="H247" s="21">
        <v>5000</v>
      </c>
      <c r="I247" s="21">
        <f t="shared" si="21"/>
        <v>2250</v>
      </c>
      <c r="J247" s="144">
        <v>4264</v>
      </c>
      <c r="K247" s="19">
        <f t="shared" si="20"/>
        <v>2250000</v>
      </c>
      <c r="L247" s="43"/>
      <c r="M247" s="2"/>
    </row>
    <row r="248" spans="1:13" x14ac:dyDescent="0.25">
      <c r="A248" s="41" t="s">
        <v>679</v>
      </c>
      <c r="B248" s="6">
        <v>35821400</v>
      </c>
      <c r="C248" s="7" t="s">
        <v>1010</v>
      </c>
      <c r="D248" s="7" t="s">
        <v>1012</v>
      </c>
      <c r="E248" s="11" t="s">
        <v>53</v>
      </c>
      <c r="F248" s="11" t="s">
        <v>11</v>
      </c>
      <c r="G248" s="21">
        <v>5000</v>
      </c>
      <c r="H248" s="21">
        <v>4</v>
      </c>
      <c r="I248" s="21">
        <f t="shared" si="21"/>
        <v>20</v>
      </c>
      <c r="J248" s="144">
        <v>4261</v>
      </c>
      <c r="K248" s="19">
        <f t="shared" si="20"/>
        <v>20000</v>
      </c>
      <c r="L248" s="43"/>
      <c r="M248" s="2"/>
    </row>
    <row r="249" spans="1:13" ht="27" x14ac:dyDescent="0.25">
      <c r="A249" s="41" t="s">
        <v>683</v>
      </c>
      <c r="B249" s="6">
        <v>44111710</v>
      </c>
      <c r="C249" s="7" t="s">
        <v>1026</v>
      </c>
      <c r="D249" s="7" t="s">
        <v>1027</v>
      </c>
      <c r="E249" s="11" t="s">
        <v>53</v>
      </c>
      <c r="F249" s="11" t="s">
        <v>885</v>
      </c>
      <c r="G249" s="21">
        <v>4800</v>
      </c>
      <c r="H249" s="21">
        <v>22</v>
      </c>
      <c r="I249" s="21">
        <f t="shared" si="21"/>
        <v>105.6</v>
      </c>
      <c r="J249" s="144">
        <v>4251</v>
      </c>
      <c r="K249" s="19">
        <f t="shared" si="20"/>
        <v>105600</v>
      </c>
      <c r="L249" s="43"/>
      <c r="M249" s="2"/>
    </row>
    <row r="250" spans="1:13" x14ac:dyDescent="0.25">
      <c r="A250" s="41" t="s">
        <v>683</v>
      </c>
      <c r="B250" s="6">
        <v>44111412</v>
      </c>
      <c r="C250" s="7" t="s">
        <v>1047</v>
      </c>
      <c r="D250" s="7" t="s">
        <v>1028</v>
      </c>
      <c r="E250" s="11" t="s">
        <v>53</v>
      </c>
      <c r="F250" s="11" t="s">
        <v>238</v>
      </c>
      <c r="G250" s="21">
        <v>1700</v>
      </c>
      <c r="H250" s="21">
        <v>1</v>
      </c>
      <c r="I250" s="21">
        <f t="shared" si="21"/>
        <v>1.7</v>
      </c>
      <c r="J250" s="144">
        <v>4251</v>
      </c>
      <c r="K250" s="19">
        <f t="shared" si="20"/>
        <v>1700</v>
      </c>
      <c r="L250" s="43"/>
      <c r="M250" s="2"/>
    </row>
    <row r="251" spans="1:13" x14ac:dyDescent="0.25">
      <c r="A251" s="41" t="s">
        <v>683</v>
      </c>
      <c r="B251" s="6">
        <v>44111412</v>
      </c>
      <c r="C251" s="7" t="s">
        <v>1047</v>
      </c>
      <c r="D251" s="7" t="s">
        <v>1028</v>
      </c>
      <c r="E251" s="11" t="s">
        <v>53</v>
      </c>
      <c r="F251" s="11" t="s">
        <v>238</v>
      </c>
      <c r="G251" s="21">
        <v>3500</v>
      </c>
      <c r="H251" s="21">
        <v>2</v>
      </c>
      <c r="I251" s="21">
        <f t="shared" si="21"/>
        <v>7</v>
      </c>
      <c r="J251" s="144">
        <v>4251</v>
      </c>
      <c r="K251" s="19">
        <f t="shared" si="20"/>
        <v>7000</v>
      </c>
      <c r="L251" s="43"/>
      <c r="M251" s="2"/>
    </row>
    <row r="252" spans="1:13" x14ac:dyDescent="0.25">
      <c r="A252" s="41" t="s">
        <v>683</v>
      </c>
      <c r="B252" s="6">
        <v>44111414</v>
      </c>
      <c r="C252" s="7" t="s">
        <v>1050</v>
      </c>
      <c r="D252" s="7" t="s">
        <v>1029</v>
      </c>
      <c r="E252" s="11" t="s">
        <v>53</v>
      </c>
      <c r="F252" s="11" t="s">
        <v>238</v>
      </c>
      <c r="G252" s="21">
        <v>1000</v>
      </c>
      <c r="H252" s="21">
        <v>10</v>
      </c>
      <c r="I252" s="21">
        <f t="shared" si="21"/>
        <v>10</v>
      </c>
      <c r="J252" s="144">
        <v>4251</v>
      </c>
      <c r="K252" s="19">
        <f t="shared" si="20"/>
        <v>10000</v>
      </c>
      <c r="L252" s="43"/>
      <c r="M252" s="2"/>
    </row>
    <row r="253" spans="1:13" x14ac:dyDescent="0.25">
      <c r="A253" s="41" t="s">
        <v>683</v>
      </c>
      <c r="B253" s="6" t="s">
        <v>1048</v>
      </c>
      <c r="C253" s="7" t="s">
        <v>1049</v>
      </c>
      <c r="D253" s="7" t="s">
        <v>1030</v>
      </c>
      <c r="E253" s="11" t="s">
        <v>53</v>
      </c>
      <c r="F253" s="11" t="s">
        <v>238</v>
      </c>
      <c r="G253" s="21">
        <v>55</v>
      </c>
      <c r="H253" s="21">
        <v>750</v>
      </c>
      <c r="I253" s="21">
        <f t="shared" si="21"/>
        <v>41.25</v>
      </c>
      <c r="J253" s="144">
        <v>4251</v>
      </c>
      <c r="K253" s="19">
        <f t="shared" si="20"/>
        <v>41250</v>
      </c>
      <c r="L253" s="43"/>
      <c r="M253" s="2"/>
    </row>
    <row r="254" spans="1:13" x14ac:dyDescent="0.25">
      <c r="A254" s="41" t="s">
        <v>1052</v>
      </c>
      <c r="B254" s="6">
        <v>44921500</v>
      </c>
      <c r="C254" s="7" t="s">
        <v>1051</v>
      </c>
      <c r="D254" s="7" t="s">
        <v>1031</v>
      </c>
      <c r="E254" s="11" t="s">
        <v>53</v>
      </c>
      <c r="F254" s="11" t="s">
        <v>238</v>
      </c>
      <c r="G254" s="21">
        <v>4400</v>
      </c>
      <c r="H254" s="21">
        <v>4</v>
      </c>
      <c r="I254" s="21">
        <f t="shared" si="21"/>
        <v>17.600000000000001</v>
      </c>
      <c r="J254" s="144">
        <v>4251</v>
      </c>
      <c r="K254" s="19">
        <f t="shared" si="20"/>
        <v>17600</v>
      </c>
      <c r="L254" s="43"/>
      <c r="M254" s="2"/>
    </row>
    <row r="255" spans="1:13" x14ac:dyDescent="0.25">
      <c r="A255" s="41" t="s">
        <v>378</v>
      </c>
      <c r="B255" s="6" t="s">
        <v>1053</v>
      </c>
      <c r="C255" s="7" t="s">
        <v>1054</v>
      </c>
      <c r="D255" s="7" t="s">
        <v>1032</v>
      </c>
      <c r="E255" s="11" t="s">
        <v>53</v>
      </c>
      <c r="F255" s="11" t="s">
        <v>11</v>
      </c>
      <c r="G255" s="21">
        <v>2200</v>
      </c>
      <c r="H255" s="21">
        <v>10</v>
      </c>
      <c r="I255" s="21">
        <f t="shared" si="21"/>
        <v>22</v>
      </c>
      <c r="J255" s="144">
        <v>4251</v>
      </c>
      <c r="K255" s="19">
        <f t="shared" si="20"/>
        <v>22000</v>
      </c>
      <c r="L255" s="43"/>
      <c r="M255" s="2"/>
    </row>
    <row r="256" spans="1:13" x14ac:dyDescent="0.25">
      <c r="A256" s="41" t="s">
        <v>1057</v>
      </c>
      <c r="B256" s="6">
        <v>31321260</v>
      </c>
      <c r="C256" s="7" t="s">
        <v>1055</v>
      </c>
      <c r="D256" s="7" t="s">
        <v>1064</v>
      </c>
      <c r="E256" s="11" t="s">
        <v>53</v>
      </c>
      <c r="F256" s="11" t="s">
        <v>132</v>
      </c>
      <c r="G256" s="21">
        <v>170</v>
      </c>
      <c r="H256" s="21">
        <v>20</v>
      </c>
      <c r="I256" s="21">
        <f t="shared" si="21"/>
        <v>3.4</v>
      </c>
      <c r="J256" s="144">
        <v>4251</v>
      </c>
      <c r="K256" s="19">
        <f t="shared" si="20"/>
        <v>3400</v>
      </c>
      <c r="L256" s="43"/>
      <c r="M256" s="2"/>
    </row>
    <row r="257" spans="1:13" x14ac:dyDescent="0.25">
      <c r="A257" s="41" t="s">
        <v>1057</v>
      </c>
      <c r="B257" s="6">
        <v>31321260</v>
      </c>
      <c r="C257" s="7" t="s">
        <v>1055</v>
      </c>
      <c r="D257" s="7" t="s">
        <v>1033</v>
      </c>
      <c r="E257" s="11" t="s">
        <v>53</v>
      </c>
      <c r="F257" s="11" t="s">
        <v>132</v>
      </c>
      <c r="G257" s="21">
        <v>200</v>
      </c>
      <c r="H257" s="21">
        <v>25</v>
      </c>
      <c r="I257" s="21">
        <f t="shared" si="21"/>
        <v>5</v>
      </c>
      <c r="J257" s="144">
        <v>4251</v>
      </c>
      <c r="K257" s="19">
        <f t="shared" si="20"/>
        <v>5000</v>
      </c>
      <c r="L257" s="43"/>
      <c r="M257" s="2"/>
    </row>
    <row r="258" spans="1:13" x14ac:dyDescent="0.25">
      <c r="A258" s="41" t="s">
        <v>1057</v>
      </c>
      <c r="B258" s="6">
        <v>31321190</v>
      </c>
      <c r="C258" s="7" t="s">
        <v>1056</v>
      </c>
      <c r="D258" s="7" t="s">
        <v>1034</v>
      </c>
      <c r="E258" s="11" t="s">
        <v>53</v>
      </c>
      <c r="F258" s="11" t="s">
        <v>132</v>
      </c>
      <c r="G258" s="21">
        <v>400</v>
      </c>
      <c r="H258" s="21">
        <v>10</v>
      </c>
      <c r="I258" s="21">
        <f t="shared" si="21"/>
        <v>4</v>
      </c>
      <c r="J258" s="144">
        <v>4251</v>
      </c>
      <c r="K258" s="19">
        <f t="shared" si="20"/>
        <v>4000</v>
      </c>
      <c r="L258" s="43"/>
      <c r="M258" s="2"/>
    </row>
    <row r="259" spans="1:13" x14ac:dyDescent="0.25">
      <c r="A259" s="41" t="s">
        <v>292</v>
      </c>
      <c r="B259" s="6">
        <v>39221140</v>
      </c>
      <c r="C259" s="7" t="s">
        <v>586</v>
      </c>
      <c r="D259" s="7" t="s">
        <v>1035</v>
      </c>
      <c r="E259" s="11" t="s">
        <v>53</v>
      </c>
      <c r="F259" s="11" t="s">
        <v>11</v>
      </c>
      <c r="G259" s="21">
        <v>1400</v>
      </c>
      <c r="H259" s="21">
        <v>6</v>
      </c>
      <c r="I259" s="21">
        <f t="shared" si="21"/>
        <v>8.4</v>
      </c>
      <c r="J259" s="144">
        <v>4267</v>
      </c>
      <c r="K259" s="19">
        <f t="shared" si="20"/>
        <v>8400</v>
      </c>
      <c r="L259" s="43"/>
      <c r="M259" s="2"/>
    </row>
    <row r="260" spans="1:13" x14ac:dyDescent="0.25">
      <c r="A260" s="41" t="s">
        <v>292</v>
      </c>
      <c r="B260" s="6">
        <v>39221140</v>
      </c>
      <c r="C260" s="7" t="s">
        <v>586</v>
      </c>
      <c r="D260" s="7" t="s">
        <v>1036</v>
      </c>
      <c r="E260" s="11" t="s">
        <v>53</v>
      </c>
      <c r="F260" s="11" t="s">
        <v>11</v>
      </c>
      <c r="G260" s="21">
        <v>6300</v>
      </c>
      <c r="H260" s="21">
        <v>2</v>
      </c>
      <c r="I260" s="21">
        <f t="shared" si="21"/>
        <v>12.6</v>
      </c>
      <c r="J260" s="144">
        <v>4267</v>
      </c>
      <c r="K260" s="19">
        <f t="shared" si="20"/>
        <v>12600</v>
      </c>
      <c r="L260" s="43"/>
      <c r="M260" s="2"/>
    </row>
    <row r="261" spans="1:13" x14ac:dyDescent="0.25">
      <c r="A261" s="41" t="s">
        <v>292</v>
      </c>
      <c r="B261" s="6">
        <v>39221170</v>
      </c>
      <c r="C261" s="7" t="s">
        <v>1058</v>
      </c>
      <c r="D261" s="7" t="s">
        <v>1037</v>
      </c>
      <c r="E261" s="11" t="s">
        <v>53</v>
      </c>
      <c r="F261" s="11" t="s">
        <v>11</v>
      </c>
      <c r="G261" s="21">
        <v>6550</v>
      </c>
      <c r="H261" s="21">
        <v>1</v>
      </c>
      <c r="I261" s="21">
        <f t="shared" si="21"/>
        <v>6.55</v>
      </c>
      <c r="J261" s="144">
        <v>4267</v>
      </c>
      <c r="K261" s="19">
        <f t="shared" si="20"/>
        <v>6550</v>
      </c>
      <c r="L261" s="43"/>
      <c r="M261" s="2"/>
    </row>
    <row r="262" spans="1:13" x14ac:dyDescent="0.25">
      <c r="A262" s="41" t="s">
        <v>292</v>
      </c>
      <c r="B262" s="6">
        <v>39221120</v>
      </c>
      <c r="C262" s="7" t="s">
        <v>1059</v>
      </c>
      <c r="D262" s="7" t="s">
        <v>1038</v>
      </c>
      <c r="E262" s="11" t="s">
        <v>53</v>
      </c>
      <c r="F262" s="11" t="s">
        <v>11</v>
      </c>
      <c r="G262" s="21">
        <v>5050</v>
      </c>
      <c r="H262" s="21">
        <v>1</v>
      </c>
      <c r="I262" s="21">
        <f t="shared" si="21"/>
        <v>5.05</v>
      </c>
      <c r="J262" s="144">
        <v>4267</v>
      </c>
      <c r="K262" s="19">
        <f t="shared" si="20"/>
        <v>5050</v>
      </c>
      <c r="L262" s="43"/>
      <c r="M262" s="2"/>
    </row>
    <row r="263" spans="1:13" x14ac:dyDescent="0.25">
      <c r="A263" s="41" t="s">
        <v>292</v>
      </c>
      <c r="B263" s="6" t="s">
        <v>1060</v>
      </c>
      <c r="C263" s="7" t="s">
        <v>1061</v>
      </c>
      <c r="D263" s="7" t="s">
        <v>1039</v>
      </c>
      <c r="E263" s="11" t="s">
        <v>53</v>
      </c>
      <c r="F263" s="11" t="s">
        <v>11</v>
      </c>
      <c r="G263" s="21">
        <v>3375</v>
      </c>
      <c r="H263" s="21">
        <v>2</v>
      </c>
      <c r="I263" s="21">
        <f t="shared" si="21"/>
        <v>6.75</v>
      </c>
      <c r="J263" s="144">
        <v>4267</v>
      </c>
      <c r="K263" s="19">
        <f t="shared" si="20"/>
        <v>6750</v>
      </c>
      <c r="L263" s="43"/>
      <c r="M263" s="2"/>
    </row>
    <row r="264" spans="1:13" x14ac:dyDescent="0.25">
      <c r="A264" s="41" t="s">
        <v>292</v>
      </c>
      <c r="B264" s="6">
        <v>39221210</v>
      </c>
      <c r="C264" s="7" t="s">
        <v>1062</v>
      </c>
      <c r="D264" s="7" t="s">
        <v>1040</v>
      </c>
      <c r="E264" s="11" t="s">
        <v>53</v>
      </c>
      <c r="F264" s="11" t="s">
        <v>11</v>
      </c>
      <c r="G264" s="21">
        <v>5800</v>
      </c>
      <c r="H264" s="21">
        <v>1</v>
      </c>
      <c r="I264" s="21">
        <f t="shared" si="21"/>
        <v>5.8</v>
      </c>
      <c r="J264" s="144">
        <v>4267</v>
      </c>
      <c r="K264" s="19">
        <f t="shared" si="20"/>
        <v>5800</v>
      </c>
      <c r="L264" s="43"/>
      <c r="M264" s="2"/>
    </row>
    <row r="265" spans="1:13" x14ac:dyDescent="0.25">
      <c r="A265" s="41" t="s">
        <v>292</v>
      </c>
      <c r="B265" s="6">
        <v>39221120</v>
      </c>
      <c r="C265" s="7" t="s">
        <v>1059</v>
      </c>
      <c r="D265" s="7" t="s">
        <v>1041</v>
      </c>
      <c r="E265" s="11" t="s">
        <v>53</v>
      </c>
      <c r="F265" s="11" t="s">
        <v>11</v>
      </c>
      <c r="G265" s="21">
        <v>7900</v>
      </c>
      <c r="H265" s="21">
        <v>1</v>
      </c>
      <c r="I265" s="21">
        <f t="shared" si="21"/>
        <v>7.9</v>
      </c>
      <c r="J265" s="144">
        <v>4267</v>
      </c>
      <c r="K265" s="19">
        <f t="shared" si="20"/>
        <v>7900</v>
      </c>
      <c r="L265" s="43"/>
      <c r="M265" s="2"/>
    </row>
    <row r="266" spans="1:13" x14ac:dyDescent="0.25">
      <c r="A266" s="41" t="s">
        <v>292</v>
      </c>
      <c r="B266" s="6" t="s">
        <v>1060</v>
      </c>
      <c r="C266" s="7" t="s">
        <v>1061</v>
      </c>
      <c r="D266" s="7" t="s">
        <v>1042</v>
      </c>
      <c r="E266" s="11" t="s">
        <v>53</v>
      </c>
      <c r="F266" s="11" t="s">
        <v>11</v>
      </c>
      <c r="G266" s="21">
        <v>4800</v>
      </c>
      <c r="H266" s="21">
        <v>1</v>
      </c>
      <c r="I266" s="21">
        <f t="shared" si="21"/>
        <v>4.8</v>
      </c>
      <c r="J266" s="144">
        <v>4267</v>
      </c>
      <c r="K266" s="19">
        <f t="shared" si="20"/>
        <v>4800</v>
      </c>
      <c r="L266" s="43"/>
      <c r="M266" s="2"/>
    </row>
    <row r="267" spans="1:13" x14ac:dyDescent="0.25">
      <c r="A267" s="41" t="s">
        <v>292</v>
      </c>
      <c r="B267" s="6">
        <v>39221380</v>
      </c>
      <c r="C267" s="7" t="s">
        <v>727</v>
      </c>
      <c r="D267" s="7" t="s">
        <v>1043</v>
      </c>
      <c r="E267" s="11" t="s">
        <v>53</v>
      </c>
      <c r="F267" s="11" t="s">
        <v>11</v>
      </c>
      <c r="G267" s="21">
        <v>950</v>
      </c>
      <c r="H267" s="21">
        <v>2</v>
      </c>
      <c r="I267" s="21">
        <f t="shared" si="21"/>
        <v>1.9</v>
      </c>
      <c r="J267" s="144">
        <v>4267</v>
      </c>
      <c r="K267" s="19">
        <f t="shared" si="20"/>
        <v>1900</v>
      </c>
      <c r="L267" s="43"/>
      <c r="M267" s="2"/>
    </row>
    <row r="268" spans="1:13" ht="16.5" x14ac:dyDescent="0.25">
      <c r="A268" s="30">
        <v>392</v>
      </c>
      <c r="B268" s="10">
        <v>39221120</v>
      </c>
      <c r="C268" s="164" t="s">
        <v>1059</v>
      </c>
      <c r="D268" s="7" t="s">
        <v>1044</v>
      </c>
      <c r="E268" s="11" t="s">
        <v>53</v>
      </c>
      <c r="F268" s="11" t="s">
        <v>11</v>
      </c>
      <c r="G268" s="21">
        <v>7350</v>
      </c>
      <c r="H268" s="21">
        <v>2</v>
      </c>
      <c r="I268" s="21">
        <f t="shared" si="21"/>
        <v>14.7</v>
      </c>
      <c r="J268" s="144">
        <v>4267</v>
      </c>
      <c r="K268" s="19">
        <f t="shared" si="20"/>
        <v>14700</v>
      </c>
      <c r="L268" s="43"/>
      <c r="M268" s="2"/>
    </row>
    <row r="269" spans="1:13" x14ac:dyDescent="0.25">
      <c r="A269" s="41" t="s">
        <v>292</v>
      </c>
      <c r="B269" s="6">
        <v>39221260</v>
      </c>
      <c r="C269" s="7" t="s">
        <v>724</v>
      </c>
      <c r="D269" s="7" t="s">
        <v>1045</v>
      </c>
      <c r="E269" s="11" t="s">
        <v>53</v>
      </c>
      <c r="F269" s="11" t="s">
        <v>11</v>
      </c>
      <c r="G269" s="21">
        <v>8295</v>
      </c>
      <c r="H269" s="21">
        <v>2</v>
      </c>
      <c r="I269" s="21">
        <f t="shared" si="21"/>
        <v>16.59</v>
      </c>
      <c r="J269" s="144">
        <v>4267</v>
      </c>
      <c r="K269" s="19">
        <f t="shared" si="20"/>
        <v>16590</v>
      </c>
      <c r="L269" s="43"/>
      <c r="M269" s="2"/>
    </row>
    <row r="270" spans="1:13" x14ac:dyDescent="0.25">
      <c r="A270" s="41" t="s">
        <v>292</v>
      </c>
      <c r="B270" s="6">
        <v>39221130</v>
      </c>
      <c r="C270" s="7" t="s">
        <v>1063</v>
      </c>
      <c r="D270" s="7" t="s">
        <v>1046</v>
      </c>
      <c r="E270" s="11" t="s">
        <v>53</v>
      </c>
      <c r="F270" s="11" t="s">
        <v>11</v>
      </c>
      <c r="G270" s="21">
        <v>1150</v>
      </c>
      <c r="H270" s="21">
        <v>6</v>
      </c>
      <c r="I270" s="21">
        <f t="shared" si="21"/>
        <v>6.9</v>
      </c>
      <c r="J270" s="144">
        <v>4267</v>
      </c>
      <c r="K270" s="19">
        <f t="shared" si="20"/>
        <v>6900</v>
      </c>
      <c r="L270" s="43"/>
      <c r="M270" s="2"/>
    </row>
    <row r="271" spans="1:13" x14ac:dyDescent="0.25">
      <c r="A271" s="41" t="s">
        <v>679</v>
      </c>
      <c r="B271" s="6">
        <v>35821400</v>
      </c>
      <c r="C271" s="7" t="s">
        <v>680</v>
      </c>
      <c r="D271" s="7" t="s">
        <v>1012</v>
      </c>
      <c r="E271" s="11" t="s">
        <v>53</v>
      </c>
      <c r="F271" s="11" t="s">
        <v>11</v>
      </c>
      <c r="G271" s="21">
        <v>120000</v>
      </c>
      <c r="H271" s="21">
        <v>1</v>
      </c>
      <c r="I271" s="21">
        <f t="shared" si="21"/>
        <v>120</v>
      </c>
      <c r="J271" s="144">
        <v>4261</v>
      </c>
      <c r="K271" s="19">
        <f t="shared" si="20"/>
        <v>120000</v>
      </c>
      <c r="L271" s="43"/>
      <c r="M271" s="2"/>
    </row>
    <row r="272" spans="1:13" x14ac:dyDescent="0.25">
      <c r="A272" s="41" t="s">
        <v>329</v>
      </c>
      <c r="B272" s="6">
        <v>72411700</v>
      </c>
      <c r="C272" s="7" t="s">
        <v>331</v>
      </c>
      <c r="D272" s="7" t="s">
        <v>1120</v>
      </c>
      <c r="E272" s="11" t="s">
        <v>53</v>
      </c>
      <c r="F272" s="11" t="s">
        <v>11</v>
      </c>
      <c r="G272" s="21">
        <v>15000</v>
      </c>
      <c r="H272" s="21">
        <v>1</v>
      </c>
      <c r="I272" s="21">
        <f t="shared" si="21"/>
        <v>15</v>
      </c>
      <c r="J272" s="144">
        <v>4214</v>
      </c>
      <c r="K272" s="19">
        <f t="shared" si="20"/>
        <v>15000</v>
      </c>
      <c r="L272" s="43"/>
      <c r="M272" s="2"/>
    </row>
    <row r="273" spans="1:13" x14ac:dyDescent="0.25">
      <c r="A273" s="41" t="s">
        <v>1122</v>
      </c>
      <c r="B273" s="6">
        <v>24951470</v>
      </c>
      <c r="C273" s="7" t="s">
        <v>1121</v>
      </c>
      <c r="D273" s="7" t="s">
        <v>1121</v>
      </c>
      <c r="E273" s="11" t="s">
        <v>53</v>
      </c>
      <c r="F273" s="11" t="s">
        <v>11</v>
      </c>
      <c r="G273" s="21">
        <v>300000</v>
      </c>
      <c r="H273" s="21">
        <v>3</v>
      </c>
      <c r="I273" s="21">
        <f t="shared" si="21"/>
        <v>900</v>
      </c>
      <c r="J273" s="144">
        <v>5122</v>
      </c>
      <c r="K273" s="19">
        <f t="shared" si="20"/>
        <v>900000</v>
      </c>
      <c r="L273" s="43"/>
      <c r="M273" s="2"/>
    </row>
    <row r="274" spans="1:13" ht="27" x14ac:dyDescent="0.25">
      <c r="A274" s="41" t="s">
        <v>290</v>
      </c>
      <c r="B274" s="6" t="s">
        <v>1131</v>
      </c>
      <c r="C274" s="7" t="s">
        <v>1132</v>
      </c>
      <c r="D274" s="7" t="s">
        <v>1127</v>
      </c>
      <c r="E274" s="11" t="s">
        <v>53</v>
      </c>
      <c r="F274" s="11" t="s">
        <v>11</v>
      </c>
      <c r="G274" s="21">
        <v>1500</v>
      </c>
      <c r="H274" s="21">
        <v>4</v>
      </c>
      <c r="I274" s="21">
        <f t="shared" si="21"/>
        <v>6</v>
      </c>
      <c r="J274" s="144">
        <v>4267</v>
      </c>
      <c r="K274" s="19">
        <f t="shared" si="20"/>
        <v>6000</v>
      </c>
      <c r="L274" s="43"/>
      <c r="M274" s="2"/>
    </row>
    <row r="275" spans="1:13" x14ac:dyDescent="0.25">
      <c r="A275" s="41" t="s">
        <v>290</v>
      </c>
      <c r="B275" s="6" t="s">
        <v>1133</v>
      </c>
      <c r="C275" s="7" t="s">
        <v>1134</v>
      </c>
      <c r="D275" s="7" t="s">
        <v>1128</v>
      </c>
      <c r="E275" s="11" t="s">
        <v>53</v>
      </c>
      <c r="F275" s="11" t="s">
        <v>11</v>
      </c>
      <c r="G275" s="21">
        <v>800</v>
      </c>
      <c r="H275" s="21">
        <v>40</v>
      </c>
      <c r="I275" s="21">
        <f t="shared" si="21"/>
        <v>32</v>
      </c>
      <c r="J275" s="144">
        <v>4267</v>
      </c>
      <c r="K275" s="19">
        <f t="shared" si="20"/>
        <v>32000</v>
      </c>
      <c r="L275" s="43"/>
      <c r="M275" s="2"/>
    </row>
    <row r="276" spans="1:13" x14ac:dyDescent="0.25">
      <c r="A276" s="41" t="s">
        <v>290</v>
      </c>
      <c r="B276" s="6" t="s">
        <v>1135</v>
      </c>
      <c r="C276" s="7" t="s">
        <v>423</v>
      </c>
      <c r="D276" s="7" t="s">
        <v>1129</v>
      </c>
      <c r="E276" s="11" t="s">
        <v>53</v>
      </c>
      <c r="F276" s="11" t="s">
        <v>238</v>
      </c>
      <c r="G276" s="21">
        <v>400</v>
      </c>
      <c r="H276" s="21">
        <v>20</v>
      </c>
      <c r="I276" s="21">
        <f t="shared" si="21"/>
        <v>8</v>
      </c>
      <c r="J276" s="144">
        <v>4267</v>
      </c>
      <c r="K276" s="19">
        <f t="shared" si="20"/>
        <v>8000</v>
      </c>
      <c r="L276" s="43"/>
      <c r="M276" s="2"/>
    </row>
    <row r="277" spans="1:13" ht="27" x14ac:dyDescent="0.25">
      <c r="A277" s="41" t="s">
        <v>284</v>
      </c>
      <c r="B277" s="6" t="s">
        <v>571</v>
      </c>
      <c r="C277" s="7" t="s">
        <v>1136</v>
      </c>
      <c r="D277" s="7" t="s">
        <v>1130</v>
      </c>
      <c r="E277" s="11" t="s">
        <v>53</v>
      </c>
      <c r="F277" s="11" t="s">
        <v>11</v>
      </c>
      <c r="G277" s="21">
        <v>266</v>
      </c>
      <c r="H277" s="21">
        <v>800</v>
      </c>
      <c r="I277" s="21">
        <f t="shared" si="21"/>
        <v>212.8</v>
      </c>
      <c r="J277" s="144">
        <v>4267</v>
      </c>
      <c r="K277" s="19">
        <f t="shared" si="20"/>
        <v>212800</v>
      </c>
      <c r="L277" s="43"/>
      <c r="M277" s="2"/>
    </row>
    <row r="278" spans="1:13" x14ac:dyDescent="0.25">
      <c r="A278" s="41" t="s">
        <v>1145</v>
      </c>
      <c r="B278" s="6">
        <v>32551290</v>
      </c>
      <c r="C278" s="7" t="s">
        <v>135</v>
      </c>
      <c r="D278" s="7" t="s">
        <v>1144</v>
      </c>
      <c r="E278" s="11" t="s">
        <v>53</v>
      </c>
      <c r="F278" s="11" t="s">
        <v>11</v>
      </c>
      <c r="G278" s="21">
        <v>75000</v>
      </c>
      <c r="H278" s="21">
        <v>2</v>
      </c>
      <c r="I278" s="21">
        <f t="shared" si="21"/>
        <v>150</v>
      </c>
      <c r="J278" s="144">
        <v>5122</v>
      </c>
      <c r="K278" s="19">
        <f t="shared" si="20"/>
        <v>150000</v>
      </c>
      <c r="L278" s="43"/>
      <c r="M278" s="2"/>
    </row>
    <row r="279" spans="1:13" ht="27" x14ac:dyDescent="0.25">
      <c r="A279" s="41" t="s">
        <v>290</v>
      </c>
      <c r="B279" s="6" t="s">
        <v>1131</v>
      </c>
      <c r="C279" s="7" t="s">
        <v>1132</v>
      </c>
      <c r="D279" s="7" t="s">
        <v>1127</v>
      </c>
      <c r="E279" s="11" t="s">
        <v>53</v>
      </c>
      <c r="F279" s="11" t="s">
        <v>11</v>
      </c>
      <c r="G279" s="21">
        <v>3500</v>
      </c>
      <c r="H279" s="21">
        <v>2</v>
      </c>
      <c r="I279" s="21">
        <f t="shared" ref="I279:I282" si="22">+G279*H279/1000</f>
        <v>7</v>
      </c>
      <c r="J279" s="144">
        <v>4267</v>
      </c>
      <c r="K279" s="19">
        <f t="shared" ref="K279:K282" si="23">G279*H279</f>
        <v>7000</v>
      </c>
      <c r="L279" s="43"/>
      <c r="M279" s="2"/>
    </row>
    <row r="280" spans="1:13" x14ac:dyDescent="0.25">
      <c r="A280" s="41" t="s">
        <v>955</v>
      </c>
      <c r="B280" s="125" t="s">
        <v>1153</v>
      </c>
      <c r="C280" s="126" t="s">
        <v>1154</v>
      </c>
      <c r="D280" s="126" t="s">
        <v>1154</v>
      </c>
      <c r="E280" s="207" t="s">
        <v>191</v>
      </c>
      <c r="F280" s="127" t="s">
        <v>248</v>
      </c>
      <c r="G280" s="128">
        <v>160</v>
      </c>
      <c r="H280" s="128">
        <v>10000</v>
      </c>
      <c r="I280" s="128">
        <f t="shared" si="22"/>
        <v>1600</v>
      </c>
      <c r="J280" s="144">
        <v>4264</v>
      </c>
      <c r="K280" s="19">
        <f t="shared" si="23"/>
        <v>1600000</v>
      </c>
      <c r="L280" s="43"/>
      <c r="M280" s="2"/>
    </row>
    <row r="281" spans="1:13" ht="27" x14ac:dyDescent="0.25">
      <c r="A281" s="41" t="s">
        <v>292</v>
      </c>
      <c r="B281" s="6">
        <v>39221350</v>
      </c>
      <c r="C281" s="7" t="s">
        <v>1197</v>
      </c>
      <c r="D281" s="23" t="s">
        <v>1196</v>
      </c>
      <c r="E281" s="263" t="s">
        <v>53</v>
      </c>
      <c r="F281" s="80" t="s">
        <v>11</v>
      </c>
      <c r="G281" s="264">
        <v>216</v>
      </c>
      <c r="H281" s="264">
        <v>12</v>
      </c>
      <c r="I281" s="61">
        <f t="shared" si="22"/>
        <v>2.5920000000000001</v>
      </c>
      <c r="J281" s="144"/>
      <c r="K281" s="19">
        <f t="shared" si="23"/>
        <v>2592</v>
      </c>
      <c r="L281" s="43"/>
      <c r="M281" s="2"/>
    </row>
    <row r="282" spans="1:13" ht="27" x14ac:dyDescent="0.25">
      <c r="A282" s="41" t="s">
        <v>292</v>
      </c>
      <c r="B282" s="6" t="s">
        <v>1198</v>
      </c>
      <c r="C282" s="7" t="s">
        <v>1197</v>
      </c>
      <c r="D282" s="23" t="s">
        <v>1196</v>
      </c>
      <c r="E282" s="263" t="s">
        <v>53</v>
      </c>
      <c r="F282" s="80" t="s">
        <v>11</v>
      </c>
      <c r="G282" s="264">
        <v>240</v>
      </c>
      <c r="H282" s="264">
        <v>16</v>
      </c>
      <c r="I282" s="61">
        <f t="shared" si="22"/>
        <v>3.84</v>
      </c>
      <c r="J282" s="144"/>
      <c r="K282" s="19">
        <f t="shared" si="23"/>
        <v>3840</v>
      </c>
      <c r="L282" s="43"/>
      <c r="M282" s="2"/>
    </row>
    <row r="283" spans="1:13" x14ac:dyDescent="0.25">
      <c r="A283" s="76">
        <v>0</v>
      </c>
      <c r="B283" s="215" t="s">
        <v>39</v>
      </c>
      <c r="C283" s="216"/>
      <c r="D283" s="216"/>
      <c r="E283" s="216"/>
      <c r="F283" s="216"/>
      <c r="G283" s="216"/>
      <c r="H283" s="216"/>
      <c r="I283" s="217"/>
      <c r="J283" s="44"/>
      <c r="K283" s="19">
        <f t="shared" si="20"/>
        <v>0</v>
      </c>
      <c r="L283" s="43"/>
      <c r="M283" s="2"/>
    </row>
    <row r="284" spans="1:13" ht="40.5" x14ac:dyDescent="0.25">
      <c r="A284" s="41" t="s">
        <v>520</v>
      </c>
      <c r="B284" s="6" t="s">
        <v>900</v>
      </c>
      <c r="C284" s="7" t="s">
        <v>789</v>
      </c>
      <c r="D284" s="7" t="s">
        <v>869</v>
      </c>
      <c r="E284" s="80" t="s">
        <v>263</v>
      </c>
      <c r="F284" s="11" t="s">
        <v>54</v>
      </c>
      <c r="G284" s="21">
        <v>99153600</v>
      </c>
      <c r="H284" s="13">
        <v>1</v>
      </c>
      <c r="I284" s="61">
        <f>H284*G284/1000</f>
        <v>99153.600000000006</v>
      </c>
      <c r="J284" s="44">
        <v>5113</v>
      </c>
      <c r="K284" s="19">
        <f t="shared" si="20"/>
        <v>99153600</v>
      </c>
      <c r="L284" s="43"/>
      <c r="M284" s="2"/>
    </row>
    <row r="285" spans="1:13" ht="27" x14ac:dyDescent="0.25">
      <c r="A285" s="41" t="s">
        <v>964</v>
      </c>
      <c r="B285" s="6" t="s">
        <v>962</v>
      </c>
      <c r="C285" s="7" t="s">
        <v>963</v>
      </c>
      <c r="D285" s="7" t="s">
        <v>961</v>
      </c>
      <c r="E285" s="11" t="s">
        <v>53</v>
      </c>
      <c r="F285" s="11" t="s">
        <v>54</v>
      </c>
      <c r="G285" s="21">
        <v>50000</v>
      </c>
      <c r="H285" s="13">
        <v>1</v>
      </c>
      <c r="I285" s="61">
        <f>H285*G285/1000</f>
        <v>50</v>
      </c>
      <c r="J285" s="44">
        <v>4239</v>
      </c>
      <c r="K285" s="19">
        <f t="shared" si="20"/>
        <v>50000</v>
      </c>
      <c r="L285" s="43"/>
      <c r="M285" s="2"/>
    </row>
    <row r="286" spans="1:13" x14ac:dyDescent="0.25">
      <c r="A286" s="76"/>
      <c r="B286" s="109"/>
      <c r="C286" s="110"/>
      <c r="D286" s="111"/>
      <c r="E286" s="112"/>
      <c r="F286" s="112"/>
      <c r="G286" s="112"/>
      <c r="H286" s="112"/>
      <c r="I286" s="112"/>
      <c r="J286" s="44"/>
      <c r="K286" s="19">
        <f t="shared" si="20"/>
        <v>0</v>
      </c>
      <c r="L286" s="43"/>
      <c r="M286" s="2"/>
    </row>
    <row r="287" spans="1:13" x14ac:dyDescent="0.25">
      <c r="A287" s="41">
        <v>0</v>
      </c>
      <c r="B287" s="224" t="s">
        <v>12</v>
      </c>
      <c r="C287" s="225"/>
      <c r="D287" s="226"/>
      <c r="E287" s="46"/>
      <c r="F287" s="46"/>
      <c r="G287" s="47"/>
      <c r="H287" s="48"/>
      <c r="I287" s="47"/>
      <c r="J287" s="44"/>
      <c r="K287" s="19">
        <f t="shared" ref="K287:K356" si="24">G287*H287</f>
        <v>0</v>
      </c>
      <c r="L287" s="43"/>
      <c r="M287" s="2"/>
    </row>
    <row r="288" spans="1:13" x14ac:dyDescent="0.25">
      <c r="A288" s="41">
        <v>0</v>
      </c>
      <c r="B288" s="240" t="s">
        <v>13</v>
      </c>
      <c r="C288" s="241"/>
      <c r="D288" s="49"/>
      <c r="E288" s="50"/>
      <c r="F288" s="50"/>
      <c r="G288" s="47"/>
      <c r="H288" s="48"/>
      <c r="I288" s="47"/>
      <c r="J288" s="44"/>
      <c r="K288" s="19">
        <f t="shared" si="24"/>
        <v>0</v>
      </c>
      <c r="L288" s="43"/>
      <c r="M288" s="2"/>
    </row>
    <row r="289" spans="1:13" x14ac:dyDescent="0.25">
      <c r="A289" s="41">
        <v>0</v>
      </c>
      <c r="B289" s="215" t="s">
        <v>8</v>
      </c>
      <c r="C289" s="216"/>
      <c r="D289" s="216"/>
      <c r="E289" s="216"/>
      <c r="F289" s="216"/>
      <c r="G289" s="216"/>
      <c r="H289" s="216"/>
      <c r="I289" s="217"/>
      <c r="J289" s="44"/>
      <c r="K289" s="19">
        <f t="shared" si="24"/>
        <v>0</v>
      </c>
      <c r="L289" s="43"/>
      <c r="M289" s="2"/>
    </row>
    <row r="290" spans="1:13" ht="27" x14ac:dyDescent="0.25">
      <c r="A290" s="41" t="s">
        <v>186</v>
      </c>
      <c r="B290" s="6">
        <v>72261180</v>
      </c>
      <c r="C290" s="7" t="s">
        <v>184</v>
      </c>
      <c r="D290" s="7" t="s">
        <v>185</v>
      </c>
      <c r="E290" s="80" t="s">
        <v>53</v>
      </c>
      <c r="F290" s="11" t="s">
        <v>54</v>
      </c>
      <c r="G290" s="21">
        <v>2400000</v>
      </c>
      <c r="H290" s="13">
        <v>1</v>
      </c>
      <c r="I290" s="61">
        <f t="shared" ref="I290:I292" si="25">G290*H290/1000</f>
        <v>2400</v>
      </c>
      <c r="J290" s="44">
        <v>4232</v>
      </c>
      <c r="K290" s="19">
        <f t="shared" si="24"/>
        <v>2400000</v>
      </c>
      <c r="L290" s="43"/>
      <c r="M290" s="2"/>
    </row>
    <row r="291" spans="1:13" ht="27" x14ac:dyDescent="0.25">
      <c r="A291" s="41" t="s">
        <v>186</v>
      </c>
      <c r="B291" s="6">
        <v>72261160</v>
      </c>
      <c r="C291" s="7" t="s">
        <v>317</v>
      </c>
      <c r="D291" s="7" t="s">
        <v>316</v>
      </c>
      <c r="E291" s="11" t="s">
        <v>53</v>
      </c>
      <c r="F291" s="11" t="s">
        <v>54</v>
      </c>
      <c r="G291" s="21">
        <v>8472000</v>
      </c>
      <c r="H291" s="13">
        <v>1</v>
      </c>
      <c r="I291" s="61">
        <f t="shared" si="25"/>
        <v>8472</v>
      </c>
      <c r="J291" s="44">
        <v>4232</v>
      </c>
      <c r="K291" s="19">
        <f t="shared" si="24"/>
        <v>8472000</v>
      </c>
      <c r="L291" s="43"/>
      <c r="M291" s="2"/>
    </row>
    <row r="292" spans="1:13" ht="27" x14ac:dyDescent="0.25">
      <c r="A292" s="41" t="s">
        <v>846</v>
      </c>
      <c r="B292" s="6">
        <v>92411100</v>
      </c>
      <c r="C292" s="7" t="s">
        <v>68</v>
      </c>
      <c r="D292" s="7" t="s">
        <v>845</v>
      </c>
      <c r="E292" s="11" t="s">
        <v>53</v>
      </c>
      <c r="F292" s="11" t="s">
        <v>54</v>
      </c>
      <c r="G292" s="21">
        <v>4800</v>
      </c>
      <c r="H292" s="13">
        <v>156</v>
      </c>
      <c r="I292" s="61">
        <f t="shared" si="25"/>
        <v>748.8</v>
      </c>
      <c r="J292" s="44">
        <v>4234</v>
      </c>
      <c r="K292" s="19">
        <f t="shared" si="24"/>
        <v>748800</v>
      </c>
      <c r="L292" s="43"/>
      <c r="M292" s="2"/>
    </row>
    <row r="293" spans="1:13" hidden="1" x14ac:dyDescent="0.25">
      <c r="A293" s="41">
        <v>0</v>
      </c>
      <c r="B293" s="215" t="s">
        <v>10</v>
      </c>
      <c r="C293" s="216"/>
      <c r="D293" s="216"/>
      <c r="E293" s="216"/>
      <c r="F293" s="216"/>
      <c r="G293" s="216"/>
      <c r="H293" s="216"/>
      <c r="I293" s="217"/>
      <c r="J293" s="44"/>
      <c r="K293" s="19">
        <f t="shared" si="24"/>
        <v>0</v>
      </c>
      <c r="L293" s="43"/>
      <c r="M293" s="2"/>
    </row>
    <row r="294" spans="1:13" x14ac:dyDescent="0.25">
      <c r="A294" s="41">
        <v>0</v>
      </c>
      <c r="B294" s="228"/>
      <c r="C294" s="229"/>
      <c r="D294" s="229"/>
      <c r="E294" s="229"/>
      <c r="F294" s="229"/>
      <c r="G294" s="229"/>
      <c r="H294" s="229"/>
      <c r="I294" s="230"/>
      <c r="J294" s="44"/>
      <c r="K294" s="19">
        <f t="shared" si="24"/>
        <v>0</v>
      </c>
      <c r="L294" s="43"/>
      <c r="M294" s="2"/>
    </row>
    <row r="295" spans="1:13" x14ac:dyDescent="0.25">
      <c r="A295" s="41">
        <v>0</v>
      </c>
      <c r="B295" s="224" t="s">
        <v>14</v>
      </c>
      <c r="C295" s="225"/>
      <c r="D295" s="226"/>
      <c r="E295" s="46"/>
      <c r="F295" s="46"/>
      <c r="G295" s="51"/>
      <c r="H295" s="52"/>
      <c r="I295" s="51"/>
      <c r="J295" s="44"/>
      <c r="K295" s="19">
        <f t="shared" si="24"/>
        <v>0</v>
      </c>
      <c r="L295" s="43"/>
      <c r="M295" s="2"/>
    </row>
    <row r="296" spans="1:13" x14ac:dyDescent="0.25">
      <c r="A296" s="41">
        <v>0</v>
      </c>
      <c r="B296" s="224" t="s">
        <v>15</v>
      </c>
      <c r="C296" s="225"/>
      <c r="D296" s="226"/>
      <c r="E296" s="46"/>
      <c r="F296" s="46"/>
      <c r="G296" s="51"/>
      <c r="H296" s="52"/>
      <c r="I296" s="51"/>
      <c r="J296" s="44"/>
      <c r="K296" s="19">
        <f t="shared" si="24"/>
        <v>0</v>
      </c>
      <c r="L296" s="43"/>
      <c r="M296" s="2"/>
    </row>
    <row r="297" spans="1:13" x14ac:dyDescent="0.25">
      <c r="A297" s="41">
        <v>0</v>
      </c>
      <c r="B297" s="215" t="s">
        <v>8</v>
      </c>
      <c r="C297" s="216"/>
      <c r="D297" s="216"/>
      <c r="E297" s="216"/>
      <c r="F297" s="216"/>
      <c r="G297" s="216"/>
      <c r="H297" s="216"/>
      <c r="I297" s="217"/>
      <c r="J297" s="44"/>
      <c r="K297" s="19">
        <f t="shared" si="24"/>
        <v>0</v>
      </c>
      <c r="L297" s="43"/>
      <c r="M297" s="2"/>
    </row>
    <row r="298" spans="1:13" ht="27" x14ac:dyDescent="0.3">
      <c r="A298" s="81">
        <v>712</v>
      </c>
      <c r="B298" s="83">
        <v>71251100</v>
      </c>
      <c r="C298" s="84" t="s">
        <v>210</v>
      </c>
      <c r="D298" s="84" t="s">
        <v>211</v>
      </c>
      <c r="E298" s="90" t="s">
        <v>207</v>
      </c>
      <c r="F298" s="91" t="s">
        <v>54</v>
      </c>
      <c r="G298" s="133">
        <v>4000000</v>
      </c>
      <c r="H298" s="133">
        <v>1</v>
      </c>
      <c r="I298" s="133">
        <f t="shared" ref="I298:I309" si="26">+G298*H298/1000</f>
        <v>4000</v>
      </c>
      <c r="J298" s="44">
        <v>4241</v>
      </c>
      <c r="K298" s="19">
        <f t="shared" si="24"/>
        <v>4000000</v>
      </c>
      <c r="L298" s="43"/>
      <c r="M298" s="2"/>
    </row>
    <row r="299" spans="1:13" ht="27" x14ac:dyDescent="0.3">
      <c r="A299" s="81">
        <v>712</v>
      </c>
      <c r="B299" s="83">
        <v>71251100</v>
      </c>
      <c r="C299" s="84" t="s">
        <v>210</v>
      </c>
      <c r="D299" s="84" t="s">
        <v>212</v>
      </c>
      <c r="E299" s="90" t="s">
        <v>207</v>
      </c>
      <c r="F299" s="91" t="s">
        <v>54</v>
      </c>
      <c r="G299" s="133">
        <v>6000000</v>
      </c>
      <c r="H299" s="133">
        <v>1</v>
      </c>
      <c r="I299" s="133">
        <f t="shared" si="26"/>
        <v>6000</v>
      </c>
      <c r="J299" s="44">
        <v>4241</v>
      </c>
      <c r="K299" s="19">
        <f t="shared" si="24"/>
        <v>6000000</v>
      </c>
      <c r="L299" s="43"/>
      <c r="M299" s="2"/>
    </row>
    <row r="300" spans="1:13" ht="27" x14ac:dyDescent="0.3">
      <c r="A300" s="81">
        <v>601</v>
      </c>
      <c r="B300" s="6" t="s">
        <v>83</v>
      </c>
      <c r="C300" s="7" t="s">
        <v>84</v>
      </c>
      <c r="D300" s="7" t="s">
        <v>792</v>
      </c>
      <c r="E300" s="118" t="s">
        <v>53</v>
      </c>
      <c r="F300" s="124" t="s">
        <v>54</v>
      </c>
      <c r="G300" s="134">
        <v>980000</v>
      </c>
      <c r="H300" s="134">
        <v>1</v>
      </c>
      <c r="I300" s="134">
        <f t="shared" si="26"/>
        <v>980</v>
      </c>
      <c r="J300" s="44">
        <v>4216</v>
      </c>
      <c r="K300" s="19">
        <f t="shared" si="24"/>
        <v>980000</v>
      </c>
      <c r="L300" s="43"/>
      <c r="M300" s="2"/>
    </row>
    <row r="301" spans="1:13" ht="16.5" x14ac:dyDescent="0.3">
      <c r="A301" s="130" t="s">
        <v>216</v>
      </c>
      <c r="B301" s="6" t="s">
        <v>899</v>
      </c>
      <c r="C301" s="164" t="s">
        <v>898</v>
      </c>
      <c r="D301" s="7" t="s">
        <v>897</v>
      </c>
      <c r="E301" s="118" t="s">
        <v>191</v>
      </c>
      <c r="F301" s="124" t="s">
        <v>238</v>
      </c>
      <c r="G301" s="134">
        <v>340</v>
      </c>
      <c r="H301" s="134">
        <v>4500</v>
      </c>
      <c r="I301" s="134">
        <f t="shared" si="26"/>
        <v>1530</v>
      </c>
      <c r="J301" s="44">
        <v>4269</v>
      </c>
      <c r="K301" s="19">
        <f t="shared" si="24"/>
        <v>1530000</v>
      </c>
      <c r="L301" s="43"/>
      <c r="M301" s="2"/>
    </row>
    <row r="302" spans="1:13" ht="27.75" x14ac:dyDescent="0.3">
      <c r="A302" s="130" t="s">
        <v>921</v>
      </c>
      <c r="B302" s="6" t="s">
        <v>920</v>
      </c>
      <c r="C302" s="164" t="s">
        <v>922</v>
      </c>
      <c r="D302" s="7" t="s">
        <v>923</v>
      </c>
      <c r="E302" s="118" t="s">
        <v>53</v>
      </c>
      <c r="F302" s="124" t="s">
        <v>54</v>
      </c>
      <c r="G302" s="134">
        <v>900000</v>
      </c>
      <c r="H302" s="134">
        <v>1</v>
      </c>
      <c r="I302" s="134">
        <f t="shared" si="26"/>
        <v>900</v>
      </c>
      <c r="J302" s="44">
        <v>4241</v>
      </c>
      <c r="K302" s="19">
        <f t="shared" si="24"/>
        <v>900000</v>
      </c>
      <c r="L302" s="43"/>
      <c r="M302" s="2"/>
    </row>
    <row r="303" spans="1:13" ht="27.75" x14ac:dyDescent="0.3">
      <c r="A303" s="130" t="s">
        <v>560</v>
      </c>
      <c r="B303" s="6" t="s">
        <v>1125</v>
      </c>
      <c r="C303" s="164" t="s">
        <v>1123</v>
      </c>
      <c r="D303" s="7" t="s">
        <v>1124</v>
      </c>
      <c r="E303" s="118" t="s">
        <v>53</v>
      </c>
      <c r="F303" s="124" t="s">
        <v>54</v>
      </c>
      <c r="G303" s="134">
        <v>30000</v>
      </c>
      <c r="H303" s="134">
        <v>3</v>
      </c>
      <c r="I303" s="134">
        <f t="shared" si="26"/>
        <v>90</v>
      </c>
      <c r="J303" s="192">
        <v>4241</v>
      </c>
      <c r="K303" s="19">
        <f t="shared" si="24"/>
        <v>90000</v>
      </c>
      <c r="L303" s="43"/>
      <c r="M303" s="2"/>
    </row>
    <row r="304" spans="1:13" ht="27" x14ac:dyDescent="0.25">
      <c r="A304" s="41" t="s">
        <v>560</v>
      </c>
      <c r="B304" s="125" t="s">
        <v>1159</v>
      </c>
      <c r="C304" s="126" t="s">
        <v>1160</v>
      </c>
      <c r="D304" s="208" t="s">
        <v>1161</v>
      </c>
      <c r="E304" s="209" t="s">
        <v>53</v>
      </c>
      <c r="F304" s="209" t="s">
        <v>54</v>
      </c>
      <c r="G304" s="128">
        <v>153000</v>
      </c>
      <c r="H304" s="210">
        <v>3</v>
      </c>
      <c r="I304" s="211">
        <f t="shared" si="26"/>
        <v>459</v>
      </c>
      <c r="J304" s="100">
        <v>4241</v>
      </c>
      <c r="K304" s="19">
        <f t="shared" si="24"/>
        <v>459000</v>
      </c>
      <c r="L304" s="43"/>
      <c r="M304" s="2"/>
    </row>
    <row r="305" spans="1:13" ht="27" x14ac:dyDescent="0.25">
      <c r="A305" s="41" t="s">
        <v>1162</v>
      </c>
      <c r="B305" s="125">
        <v>79131100</v>
      </c>
      <c r="C305" s="126" t="s">
        <v>89</v>
      </c>
      <c r="D305" s="208" t="s">
        <v>1163</v>
      </c>
      <c r="E305" s="209" t="s">
        <v>53</v>
      </c>
      <c r="F305" s="209" t="s">
        <v>54</v>
      </c>
      <c r="G305" s="128">
        <v>39600</v>
      </c>
      <c r="H305" s="210">
        <v>3</v>
      </c>
      <c r="I305" s="211">
        <f t="shared" si="26"/>
        <v>118.8</v>
      </c>
      <c r="J305" s="100">
        <v>4241</v>
      </c>
      <c r="K305" s="19">
        <f t="shared" si="24"/>
        <v>118800</v>
      </c>
      <c r="L305" s="43"/>
      <c r="M305" s="2"/>
    </row>
    <row r="306" spans="1:13" ht="27" x14ac:dyDescent="0.25">
      <c r="A306" s="41" t="s">
        <v>560</v>
      </c>
      <c r="B306" s="6">
        <v>71351230</v>
      </c>
      <c r="C306" s="7" t="s">
        <v>787</v>
      </c>
      <c r="D306" s="104" t="s">
        <v>1185</v>
      </c>
      <c r="E306" s="10" t="s">
        <v>53</v>
      </c>
      <c r="F306" s="10" t="s">
        <v>54</v>
      </c>
      <c r="G306" s="21">
        <v>153000</v>
      </c>
      <c r="H306" s="13">
        <v>1</v>
      </c>
      <c r="I306" s="134">
        <f t="shared" si="26"/>
        <v>153</v>
      </c>
      <c r="J306" s="100">
        <v>4241</v>
      </c>
      <c r="K306" s="19">
        <f t="shared" si="24"/>
        <v>153000</v>
      </c>
      <c r="L306" s="43"/>
      <c r="M306" s="2"/>
    </row>
    <row r="307" spans="1:13" x14ac:dyDescent="0.25">
      <c r="A307" s="41" t="s">
        <v>1140</v>
      </c>
      <c r="B307" s="6">
        <v>79991190</v>
      </c>
      <c r="C307" s="104" t="s">
        <v>182</v>
      </c>
      <c r="D307" s="213" t="s">
        <v>1186</v>
      </c>
      <c r="E307" s="10" t="s">
        <v>53</v>
      </c>
      <c r="F307" s="10" t="s">
        <v>54</v>
      </c>
      <c r="G307" s="21">
        <v>39600</v>
      </c>
      <c r="H307" s="13">
        <v>1</v>
      </c>
      <c r="I307" s="134">
        <f t="shared" si="26"/>
        <v>39.6</v>
      </c>
      <c r="J307" s="100">
        <v>4241</v>
      </c>
      <c r="K307" s="19">
        <f t="shared" si="24"/>
        <v>39600</v>
      </c>
      <c r="L307" s="43"/>
      <c r="M307" s="2"/>
    </row>
    <row r="308" spans="1:13" ht="40.5" x14ac:dyDescent="0.25">
      <c r="A308" s="41" t="s">
        <v>186</v>
      </c>
      <c r="B308" s="6" t="s">
        <v>1191</v>
      </c>
      <c r="C308" s="104" t="s">
        <v>1192</v>
      </c>
      <c r="D308" s="213" t="s">
        <v>1193</v>
      </c>
      <c r="E308" s="10" t="s">
        <v>53</v>
      </c>
      <c r="F308" s="10" t="s">
        <v>54</v>
      </c>
      <c r="G308" s="21">
        <v>258000</v>
      </c>
      <c r="H308" s="13">
        <v>1</v>
      </c>
      <c r="I308" s="134">
        <f t="shared" si="26"/>
        <v>258</v>
      </c>
      <c r="J308" s="100">
        <v>4241</v>
      </c>
      <c r="K308" s="19">
        <f t="shared" si="24"/>
        <v>258000</v>
      </c>
      <c r="L308" s="43"/>
      <c r="M308" s="2"/>
    </row>
    <row r="309" spans="1:13" ht="33.75" customHeight="1" x14ac:dyDescent="0.25">
      <c r="A309" s="41" t="s">
        <v>560</v>
      </c>
      <c r="B309" s="6">
        <v>71311280</v>
      </c>
      <c r="C309" s="104" t="s">
        <v>1194</v>
      </c>
      <c r="D309" s="213" t="s">
        <v>1195</v>
      </c>
      <c r="E309" s="10" t="s">
        <v>53</v>
      </c>
      <c r="F309" s="10" t="s">
        <v>54</v>
      </c>
      <c r="G309" s="21">
        <v>86000</v>
      </c>
      <c r="H309" s="13">
        <v>1</v>
      </c>
      <c r="I309" s="134">
        <f t="shared" si="26"/>
        <v>86</v>
      </c>
      <c r="J309" s="100">
        <v>4241</v>
      </c>
      <c r="K309" s="19">
        <f t="shared" si="24"/>
        <v>86000</v>
      </c>
      <c r="L309" s="43"/>
      <c r="M309" s="2"/>
    </row>
    <row r="310" spans="1:13" x14ac:dyDescent="0.25">
      <c r="A310" s="41">
        <v>0</v>
      </c>
      <c r="B310" s="215" t="s">
        <v>10</v>
      </c>
      <c r="C310" s="216"/>
      <c r="D310" s="216"/>
      <c r="E310" s="216"/>
      <c r="F310" s="216"/>
      <c r="G310" s="216"/>
      <c r="H310" s="216"/>
      <c r="I310" s="217"/>
      <c r="J310" s="44"/>
      <c r="K310" s="19">
        <f t="shared" si="24"/>
        <v>0</v>
      </c>
      <c r="L310" s="43"/>
      <c r="M310" s="2"/>
    </row>
    <row r="311" spans="1:13" x14ac:dyDescent="0.25">
      <c r="A311" s="41" t="s">
        <v>554</v>
      </c>
      <c r="B311" s="118">
        <v>34921410</v>
      </c>
      <c r="C311" s="13" t="s">
        <v>553</v>
      </c>
      <c r="D311" s="7" t="s">
        <v>555</v>
      </c>
      <c r="E311" s="118" t="s">
        <v>53</v>
      </c>
      <c r="F311" s="6" t="s">
        <v>11</v>
      </c>
      <c r="G311" s="13">
        <v>14000</v>
      </c>
      <c r="H311" s="13">
        <v>19</v>
      </c>
      <c r="I311" s="134">
        <f>+H311*G311/1000</f>
        <v>266</v>
      </c>
      <c r="J311" s="44">
        <v>4269</v>
      </c>
      <c r="K311" s="19">
        <f t="shared" si="24"/>
        <v>266000</v>
      </c>
      <c r="L311" s="43"/>
      <c r="M311" s="2"/>
    </row>
    <row r="312" spans="1:13" x14ac:dyDescent="0.25">
      <c r="A312" s="41" t="s">
        <v>558</v>
      </c>
      <c r="B312" s="118" t="s">
        <v>556</v>
      </c>
      <c r="C312" s="13" t="s">
        <v>557</v>
      </c>
      <c r="D312" s="7" t="s">
        <v>559</v>
      </c>
      <c r="E312" s="118" t="s">
        <v>53</v>
      </c>
      <c r="F312" s="6" t="s">
        <v>11</v>
      </c>
      <c r="G312" s="13">
        <v>17000</v>
      </c>
      <c r="H312" s="13">
        <v>2</v>
      </c>
      <c r="I312" s="134">
        <f>+H312*G312/1000</f>
        <v>34</v>
      </c>
      <c r="J312" s="184">
        <v>4269</v>
      </c>
      <c r="K312" s="19">
        <f t="shared" si="24"/>
        <v>34000</v>
      </c>
      <c r="L312" s="43"/>
      <c r="M312" s="2"/>
    </row>
    <row r="313" spans="1:13" ht="27" x14ac:dyDescent="0.25">
      <c r="A313" s="83" t="s">
        <v>406</v>
      </c>
      <c r="B313" s="118">
        <v>39511120</v>
      </c>
      <c r="C313" s="13" t="s">
        <v>98</v>
      </c>
      <c r="D313" s="7" t="s">
        <v>705</v>
      </c>
      <c r="E313" s="118" t="s">
        <v>53</v>
      </c>
      <c r="F313" s="6" t="s">
        <v>11</v>
      </c>
      <c r="G313" s="13">
        <v>4000</v>
      </c>
      <c r="H313" s="13">
        <v>90</v>
      </c>
      <c r="I313" s="134">
        <f t="shared" ref="I313:I378" si="27">+H313*G313/1000</f>
        <v>360</v>
      </c>
      <c r="J313" s="184">
        <v>4269</v>
      </c>
      <c r="K313" s="19">
        <f t="shared" si="24"/>
        <v>360000</v>
      </c>
      <c r="L313" s="43"/>
      <c r="M313" s="2"/>
    </row>
    <row r="314" spans="1:13" x14ac:dyDescent="0.25">
      <c r="A314" s="41" t="s">
        <v>406</v>
      </c>
      <c r="B314" s="118" t="s">
        <v>706</v>
      </c>
      <c r="C314" s="13" t="s">
        <v>704</v>
      </c>
      <c r="D314" s="7" t="s">
        <v>707</v>
      </c>
      <c r="E314" s="118" t="s">
        <v>53</v>
      </c>
      <c r="F314" s="6" t="s">
        <v>11</v>
      </c>
      <c r="G314" s="13">
        <v>700</v>
      </c>
      <c r="H314" s="13">
        <v>90</v>
      </c>
      <c r="I314" s="134">
        <f t="shared" si="27"/>
        <v>63</v>
      </c>
      <c r="J314" s="184">
        <v>4269</v>
      </c>
      <c r="K314" s="19">
        <f t="shared" si="24"/>
        <v>63000</v>
      </c>
      <c r="L314" s="43"/>
      <c r="M314" s="2"/>
    </row>
    <row r="315" spans="1:13" x14ac:dyDescent="0.25">
      <c r="A315" s="41" t="s">
        <v>406</v>
      </c>
      <c r="B315" s="118">
        <v>39511190</v>
      </c>
      <c r="C315" s="13" t="s">
        <v>101</v>
      </c>
      <c r="D315" s="7" t="s">
        <v>708</v>
      </c>
      <c r="E315" s="118" t="s">
        <v>53</v>
      </c>
      <c r="F315" s="6" t="s">
        <v>11</v>
      </c>
      <c r="G315" s="13">
        <v>2600</v>
      </c>
      <c r="H315" s="13">
        <v>90</v>
      </c>
      <c r="I315" s="134">
        <f t="shared" si="27"/>
        <v>234</v>
      </c>
      <c r="J315" s="184">
        <v>4269</v>
      </c>
      <c r="K315" s="19">
        <f t="shared" si="24"/>
        <v>234000</v>
      </c>
      <c r="L315" s="43"/>
      <c r="M315" s="2"/>
    </row>
    <row r="316" spans="1:13" x14ac:dyDescent="0.25">
      <c r="A316" s="41" t="s">
        <v>406</v>
      </c>
      <c r="B316" s="118" t="s">
        <v>95</v>
      </c>
      <c r="C316" s="13" t="s">
        <v>96</v>
      </c>
      <c r="D316" s="7" t="s">
        <v>709</v>
      </c>
      <c r="E316" s="118" t="s">
        <v>53</v>
      </c>
      <c r="F316" s="6" t="s">
        <v>11</v>
      </c>
      <c r="G316" s="13">
        <v>3300</v>
      </c>
      <c r="H316" s="13">
        <v>90</v>
      </c>
      <c r="I316" s="134">
        <f t="shared" si="27"/>
        <v>297</v>
      </c>
      <c r="J316" s="184">
        <v>4269</v>
      </c>
      <c r="K316" s="19">
        <f t="shared" si="24"/>
        <v>297000</v>
      </c>
      <c r="L316" s="43"/>
      <c r="M316" s="2"/>
    </row>
    <row r="317" spans="1:13" x14ac:dyDescent="0.25">
      <c r="A317" s="41" t="s">
        <v>714</v>
      </c>
      <c r="B317" s="118">
        <v>37521140</v>
      </c>
      <c r="C317" s="13" t="s">
        <v>710</v>
      </c>
      <c r="D317" s="7" t="s">
        <v>711</v>
      </c>
      <c r="E317" s="118" t="s">
        <v>53</v>
      </c>
      <c r="F317" s="6" t="s">
        <v>11</v>
      </c>
      <c r="G317" s="13">
        <v>3300</v>
      </c>
      <c r="H317" s="13">
        <v>1</v>
      </c>
      <c r="I317" s="134">
        <f t="shared" si="27"/>
        <v>3.3</v>
      </c>
      <c r="J317" s="184">
        <v>4269</v>
      </c>
      <c r="K317" s="19">
        <f t="shared" si="24"/>
        <v>3300</v>
      </c>
      <c r="L317" s="43"/>
      <c r="M317" s="2"/>
    </row>
    <row r="318" spans="1:13" ht="27" x14ac:dyDescent="0.25">
      <c r="A318" s="41" t="s">
        <v>714</v>
      </c>
      <c r="B318" s="118">
        <v>37521140</v>
      </c>
      <c r="C318" s="13" t="s">
        <v>710</v>
      </c>
      <c r="D318" s="7" t="s">
        <v>712</v>
      </c>
      <c r="E318" s="118" t="s">
        <v>53</v>
      </c>
      <c r="F318" s="6" t="s">
        <v>11</v>
      </c>
      <c r="G318" s="13">
        <v>2900</v>
      </c>
      <c r="H318" s="13">
        <v>1</v>
      </c>
      <c r="I318" s="134">
        <f t="shared" si="27"/>
        <v>2.9</v>
      </c>
      <c r="J318" s="184">
        <v>4269</v>
      </c>
      <c r="K318" s="19">
        <f t="shared" si="24"/>
        <v>2900</v>
      </c>
      <c r="L318" s="43"/>
      <c r="M318" s="2"/>
    </row>
    <row r="319" spans="1:13" ht="27" x14ac:dyDescent="0.25">
      <c r="A319" s="41" t="s">
        <v>714</v>
      </c>
      <c r="B319" s="118">
        <v>37521140</v>
      </c>
      <c r="C319" s="13" t="s">
        <v>710</v>
      </c>
      <c r="D319" s="7" t="s">
        <v>713</v>
      </c>
      <c r="E319" s="118" t="s">
        <v>53</v>
      </c>
      <c r="F319" s="6" t="s">
        <v>11</v>
      </c>
      <c r="G319" s="13">
        <v>3300</v>
      </c>
      <c r="H319" s="13">
        <v>1</v>
      </c>
      <c r="I319" s="134">
        <f t="shared" si="27"/>
        <v>3.3</v>
      </c>
      <c r="J319" s="184">
        <v>4269</v>
      </c>
      <c r="K319" s="19">
        <f t="shared" si="24"/>
        <v>3300</v>
      </c>
      <c r="L319" s="43"/>
      <c r="M319" s="2"/>
    </row>
    <row r="320" spans="1:13" x14ac:dyDescent="0.25">
      <c r="A320" s="41" t="s">
        <v>378</v>
      </c>
      <c r="B320" s="118" t="s">
        <v>715</v>
      </c>
      <c r="C320" s="13" t="s">
        <v>716</v>
      </c>
      <c r="D320" s="7" t="s">
        <v>717</v>
      </c>
      <c r="E320" s="118" t="s">
        <v>53</v>
      </c>
      <c r="F320" s="6" t="s">
        <v>11</v>
      </c>
      <c r="G320" s="13">
        <v>5000</v>
      </c>
      <c r="H320" s="13">
        <v>1</v>
      </c>
      <c r="I320" s="134">
        <f t="shared" si="27"/>
        <v>5</v>
      </c>
      <c r="J320" s="184">
        <v>4269</v>
      </c>
      <c r="K320" s="19">
        <f t="shared" si="24"/>
        <v>5000</v>
      </c>
      <c r="L320" s="43"/>
      <c r="M320" s="2"/>
    </row>
    <row r="321" spans="1:13" ht="27" x14ac:dyDescent="0.25">
      <c r="A321" s="41" t="s">
        <v>714</v>
      </c>
      <c r="B321" s="118">
        <v>37521140</v>
      </c>
      <c r="C321" s="13" t="s">
        <v>710</v>
      </c>
      <c r="D321" s="7" t="s">
        <v>718</v>
      </c>
      <c r="E321" s="118" t="s">
        <v>53</v>
      </c>
      <c r="F321" s="6" t="s">
        <v>11</v>
      </c>
      <c r="G321" s="13">
        <v>3300</v>
      </c>
      <c r="H321" s="13">
        <v>1</v>
      </c>
      <c r="I321" s="134">
        <f t="shared" si="27"/>
        <v>3.3</v>
      </c>
      <c r="J321" s="184">
        <v>4269</v>
      </c>
      <c r="K321" s="19">
        <f t="shared" si="24"/>
        <v>3300</v>
      </c>
      <c r="L321" s="43"/>
      <c r="M321" s="2"/>
    </row>
    <row r="322" spans="1:13" x14ac:dyDescent="0.25">
      <c r="A322" s="41" t="s">
        <v>714</v>
      </c>
      <c r="B322" s="118">
        <v>37521140</v>
      </c>
      <c r="C322" s="13" t="s">
        <v>710</v>
      </c>
      <c r="D322" s="7" t="s">
        <v>719</v>
      </c>
      <c r="E322" s="118" t="s">
        <v>53</v>
      </c>
      <c r="F322" s="6" t="s">
        <v>11</v>
      </c>
      <c r="G322" s="13">
        <v>3300</v>
      </c>
      <c r="H322" s="13">
        <v>1</v>
      </c>
      <c r="I322" s="134">
        <f t="shared" si="27"/>
        <v>3.3</v>
      </c>
      <c r="J322" s="184">
        <v>4269</v>
      </c>
      <c r="K322" s="19">
        <f t="shared" si="24"/>
        <v>3300</v>
      </c>
      <c r="L322" s="43"/>
      <c r="M322" s="2"/>
    </row>
    <row r="323" spans="1:13" x14ac:dyDescent="0.25">
      <c r="A323" s="41" t="s">
        <v>714</v>
      </c>
      <c r="B323" s="118">
        <v>37521140</v>
      </c>
      <c r="C323" s="13" t="s">
        <v>710</v>
      </c>
      <c r="D323" s="7" t="s">
        <v>720</v>
      </c>
      <c r="E323" s="118" t="s">
        <v>53</v>
      </c>
      <c r="F323" s="6" t="s">
        <v>11</v>
      </c>
      <c r="G323" s="13">
        <v>300</v>
      </c>
      <c r="H323" s="13">
        <v>1</v>
      </c>
      <c r="I323" s="134">
        <f t="shared" si="27"/>
        <v>0.3</v>
      </c>
      <c r="J323" s="184">
        <v>4269</v>
      </c>
      <c r="K323" s="19">
        <f t="shared" si="24"/>
        <v>300</v>
      </c>
      <c r="L323" s="43"/>
      <c r="M323" s="2"/>
    </row>
    <row r="324" spans="1:13" x14ac:dyDescent="0.25">
      <c r="A324" s="41" t="s">
        <v>714</v>
      </c>
      <c r="B324" s="118">
        <v>37521140</v>
      </c>
      <c r="C324" s="13" t="s">
        <v>710</v>
      </c>
      <c r="D324" s="7" t="s">
        <v>721</v>
      </c>
      <c r="E324" s="118" t="s">
        <v>53</v>
      </c>
      <c r="F324" s="6" t="s">
        <v>11</v>
      </c>
      <c r="G324" s="13">
        <v>3500</v>
      </c>
      <c r="H324" s="13">
        <v>1</v>
      </c>
      <c r="I324" s="134">
        <f t="shared" si="27"/>
        <v>3.5</v>
      </c>
      <c r="J324" s="184">
        <v>4269</v>
      </c>
      <c r="K324" s="19">
        <f t="shared" si="24"/>
        <v>3500</v>
      </c>
      <c r="L324" s="43"/>
      <c r="M324" s="2"/>
    </row>
    <row r="325" spans="1:13" ht="27" x14ac:dyDescent="0.25">
      <c r="A325" s="41" t="s">
        <v>714</v>
      </c>
      <c r="B325" s="118">
        <v>37521140</v>
      </c>
      <c r="C325" s="13" t="s">
        <v>710</v>
      </c>
      <c r="D325" s="7" t="s">
        <v>722</v>
      </c>
      <c r="E325" s="118" t="s">
        <v>53</v>
      </c>
      <c r="F325" s="6" t="s">
        <v>11</v>
      </c>
      <c r="G325" s="13">
        <v>3600</v>
      </c>
      <c r="H325" s="13">
        <v>2</v>
      </c>
      <c r="I325" s="134">
        <f t="shared" si="27"/>
        <v>7.2</v>
      </c>
      <c r="J325" s="184">
        <v>4269</v>
      </c>
      <c r="K325" s="19">
        <f t="shared" si="24"/>
        <v>7200</v>
      </c>
      <c r="L325" s="43"/>
      <c r="M325" s="2"/>
    </row>
    <row r="326" spans="1:13" x14ac:dyDescent="0.25">
      <c r="A326" s="41" t="s">
        <v>292</v>
      </c>
      <c r="B326" s="118">
        <v>39221260</v>
      </c>
      <c r="C326" s="13" t="s">
        <v>724</v>
      </c>
      <c r="D326" s="7" t="s">
        <v>723</v>
      </c>
      <c r="E326" s="118" t="s">
        <v>53</v>
      </c>
      <c r="F326" s="6" t="s">
        <v>11</v>
      </c>
      <c r="G326" s="13">
        <v>350</v>
      </c>
      <c r="H326" s="13">
        <v>144</v>
      </c>
      <c r="I326" s="134">
        <f t="shared" si="27"/>
        <v>50.4</v>
      </c>
      <c r="J326" s="184">
        <v>4269</v>
      </c>
      <c r="K326" s="19">
        <f t="shared" si="24"/>
        <v>50400</v>
      </c>
      <c r="L326" s="43"/>
      <c r="M326" s="2"/>
    </row>
    <row r="327" spans="1:13" x14ac:dyDescent="0.25">
      <c r="A327" s="41" t="s">
        <v>292</v>
      </c>
      <c r="B327" s="118" t="s">
        <v>833</v>
      </c>
      <c r="C327" s="13" t="s">
        <v>724</v>
      </c>
      <c r="D327" s="7" t="s">
        <v>725</v>
      </c>
      <c r="E327" s="118" t="s">
        <v>53</v>
      </c>
      <c r="F327" s="6" t="s">
        <v>11</v>
      </c>
      <c r="G327" s="13">
        <v>600</v>
      </c>
      <c r="H327" s="13">
        <v>144</v>
      </c>
      <c r="I327" s="134">
        <f t="shared" si="27"/>
        <v>86.4</v>
      </c>
      <c r="J327" s="184">
        <v>4269</v>
      </c>
      <c r="K327" s="19">
        <f t="shared" si="24"/>
        <v>86400</v>
      </c>
      <c r="L327" s="43"/>
      <c r="M327" s="2"/>
    </row>
    <row r="328" spans="1:13" x14ac:dyDescent="0.25">
      <c r="A328" s="41" t="s">
        <v>292</v>
      </c>
      <c r="B328" s="118">
        <v>39221140</v>
      </c>
      <c r="C328" s="13" t="s">
        <v>586</v>
      </c>
      <c r="D328" s="7" t="s">
        <v>726</v>
      </c>
      <c r="E328" s="118" t="s">
        <v>53</v>
      </c>
      <c r="F328" s="6" t="s">
        <v>11</v>
      </c>
      <c r="G328" s="13">
        <v>350</v>
      </c>
      <c r="H328" s="13">
        <v>144</v>
      </c>
      <c r="I328" s="134">
        <f t="shared" si="27"/>
        <v>50.4</v>
      </c>
      <c r="J328" s="184">
        <v>4269</v>
      </c>
      <c r="K328" s="19">
        <f t="shared" si="24"/>
        <v>50400</v>
      </c>
      <c r="L328" s="43"/>
      <c r="M328" s="2"/>
    </row>
    <row r="329" spans="1:13" x14ac:dyDescent="0.25">
      <c r="A329" s="41" t="s">
        <v>292</v>
      </c>
      <c r="B329" s="118">
        <v>39221380</v>
      </c>
      <c r="C329" s="13" t="s">
        <v>727</v>
      </c>
      <c r="D329" s="7" t="s">
        <v>728</v>
      </c>
      <c r="E329" s="118" t="s">
        <v>53</v>
      </c>
      <c r="F329" s="6" t="s">
        <v>11</v>
      </c>
      <c r="G329" s="13">
        <v>250</v>
      </c>
      <c r="H329" s="13">
        <v>144</v>
      </c>
      <c r="I329" s="134">
        <f t="shared" si="27"/>
        <v>36</v>
      </c>
      <c r="J329" s="184">
        <v>4269</v>
      </c>
      <c r="K329" s="19">
        <f t="shared" si="24"/>
        <v>36000</v>
      </c>
      <c r="L329" s="43"/>
      <c r="M329" s="2"/>
    </row>
    <row r="330" spans="1:13" x14ac:dyDescent="0.25">
      <c r="A330" s="41" t="s">
        <v>292</v>
      </c>
      <c r="B330" s="118">
        <v>39221380</v>
      </c>
      <c r="C330" s="13" t="s">
        <v>727</v>
      </c>
      <c r="D330" s="7" t="s">
        <v>729</v>
      </c>
      <c r="E330" s="118" t="s">
        <v>53</v>
      </c>
      <c r="F330" s="6" t="s">
        <v>11</v>
      </c>
      <c r="G330" s="13">
        <v>200</v>
      </c>
      <c r="H330" s="13">
        <v>144</v>
      </c>
      <c r="I330" s="134">
        <f t="shared" si="27"/>
        <v>28.8</v>
      </c>
      <c r="J330" s="184">
        <v>4269</v>
      </c>
      <c r="K330" s="19">
        <f t="shared" si="24"/>
        <v>28800</v>
      </c>
      <c r="L330" s="43"/>
      <c r="M330" s="2"/>
    </row>
    <row r="331" spans="1:13" x14ac:dyDescent="0.25">
      <c r="A331" s="41" t="s">
        <v>714</v>
      </c>
      <c r="B331" s="118">
        <v>37521300</v>
      </c>
      <c r="C331" s="13" t="s">
        <v>730</v>
      </c>
      <c r="D331" s="7" t="s">
        <v>731</v>
      </c>
      <c r="E331" s="118" t="s">
        <v>53</v>
      </c>
      <c r="F331" s="6" t="s">
        <v>11</v>
      </c>
      <c r="G331" s="13">
        <v>3300</v>
      </c>
      <c r="H331" s="13">
        <v>3</v>
      </c>
      <c r="I331" s="134">
        <f t="shared" si="27"/>
        <v>9.9</v>
      </c>
      <c r="J331" s="184">
        <v>4269</v>
      </c>
      <c r="K331" s="19">
        <f t="shared" si="24"/>
        <v>9900</v>
      </c>
      <c r="L331" s="43"/>
      <c r="M331" s="2"/>
    </row>
    <row r="332" spans="1:13" x14ac:dyDescent="0.25">
      <c r="A332" s="41" t="s">
        <v>714</v>
      </c>
      <c r="B332" s="118">
        <v>37521160</v>
      </c>
      <c r="C332" s="13" t="s">
        <v>732</v>
      </c>
      <c r="D332" s="7" t="s">
        <v>733</v>
      </c>
      <c r="E332" s="118" t="s">
        <v>53</v>
      </c>
      <c r="F332" s="6" t="s">
        <v>11</v>
      </c>
      <c r="G332" s="13">
        <v>1800</v>
      </c>
      <c r="H332" s="13">
        <v>2</v>
      </c>
      <c r="I332" s="134">
        <f t="shared" si="27"/>
        <v>3.6</v>
      </c>
      <c r="J332" s="184">
        <v>4269</v>
      </c>
      <c r="K332" s="19">
        <f t="shared" si="24"/>
        <v>3600</v>
      </c>
      <c r="L332" s="43"/>
      <c r="M332" s="2"/>
    </row>
    <row r="333" spans="1:13" x14ac:dyDescent="0.25">
      <c r="A333" s="41" t="s">
        <v>714</v>
      </c>
      <c r="B333" s="118">
        <v>37521250</v>
      </c>
      <c r="C333" s="13" t="s">
        <v>734</v>
      </c>
      <c r="D333" s="7" t="s">
        <v>735</v>
      </c>
      <c r="E333" s="118" t="s">
        <v>53</v>
      </c>
      <c r="F333" s="6" t="s">
        <v>11</v>
      </c>
      <c r="G333" s="13">
        <v>4350</v>
      </c>
      <c r="H333" s="13">
        <v>1</v>
      </c>
      <c r="I333" s="134">
        <f t="shared" si="27"/>
        <v>4.3499999999999996</v>
      </c>
      <c r="J333" s="184">
        <v>4269</v>
      </c>
      <c r="K333" s="19">
        <f t="shared" si="24"/>
        <v>4350</v>
      </c>
      <c r="L333" s="43"/>
      <c r="M333" s="2"/>
    </row>
    <row r="334" spans="1:13" x14ac:dyDescent="0.25">
      <c r="A334" s="41" t="s">
        <v>714</v>
      </c>
      <c r="B334" s="118">
        <v>37521300</v>
      </c>
      <c r="C334" s="13" t="s">
        <v>730</v>
      </c>
      <c r="D334" s="7" t="s">
        <v>736</v>
      </c>
      <c r="E334" s="118" t="s">
        <v>53</v>
      </c>
      <c r="F334" s="6" t="s">
        <v>11</v>
      </c>
      <c r="G334" s="13">
        <v>500</v>
      </c>
      <c r="H334" s="13">
        <v>2</v>
      </c>
      <c r="I334" s="134">
        <f t="shared" si="27"/>
        <v>1</v>
      </c>
      <c r="J334" s="184">
        <v>4269</v>
      </c>
      <c r="K334" s="19">
        <f t="shared" si="24"/>
        <v>1000</v>
      </c>
      <c r="L334" s="43"/>
      <c r="M334" s="2"/>
    </row>
    <row r="335" spans="1:13" x14ac:dyDescent="0.25">
      <c r="A335" s="41" t="s">
        <v>714</v>
      </c>
      <c r="B335" s="118">
        <v>37521200</v>
      </c>
      <c r="C335" s="13" t="s">
        <v>737</v>
      </c>
      <c r="D335" s="7" t="s">
        <v>738</v>
      </c>
      <c r="E335" s="118" t="s">
        <v>53</v>
      </c>
      <c r="F335" s="6" t="s">
        <v>11</v>
      </c>
      <c r="G335" s="13">
        <v>1250</v>
      </c>
      <c r="H335" s="13">
        <v>3</v>
      </c>
      <c r="I335" s="134">
        <f t="shared" si="27"/>
        <v>3.75</v>
      </c>
      <c r="J335" s="184">
        <v>4269</v>
      </c>
      <c r="K335" s="19">
        <f t="shared" si="24"/>
        <v>3750</v>
      </c>
      <c r="L335" s="43"/>
      <c r="M335" s="2"/>
    </row>
    <row r="336" spans="1:13" x14ac:dyDescent="0.25">
      <c r="A336" s="41" t="s">
        <v>714</v>
      </c>
      <c r="B336" s="118">
        <v>37521300</v>
      </c>
      <c r="C336" s="13" t="s">
        <v>730</v>
      </c>
      <c r="D336" s="7" t="s">
        <v>739</v>
      </c>
      <c r="E336" s="118" t="s">
        <v>53</v>
      </c>
      <c r="F336" s="6" t="s">
        <v>11</v>
      </c>
      <c r="G336" s="13">
        <v>400</v>
      </c>
      <c r="H336" s="13">
        <v>1</v>
      </c>
      <c r="I336" s="134">
        <f t="shared" si="27"/>
        <v>0.4</v>
      </c>
      <c r="J336" s="184">
        <v>4269</v>
      </c>
      <c r="K336" s="19">
        <f t="shared" si="24"/>
        <v>400</v>
      </c>
      <c r="L336" s="43"/>
      <c r="M336" s="2"/>
    </row>
    <row r="337" spans="1:13" x14ac:dyDescent="0.25">
      <c r="A337" s="41" t="s">
        <v>714</v>
      </c>
      <c r="B337" s="118">
        <v>37521300</v>
      </c>
      <c r="C337" s="13" t="s">
        <v>730</v>
      </c>
      <c r="D337" s="7" t="s">
        <v>740</v>
      </c>
      <c r="E337" s="118" t="s">
        <v>53</v>
      </c>
      <c r="F337" s="6" t="s">
        <v>11</v>
      </c>
      <c r="G337" s="13">
        <v>450</v>
      </c>
      <c r="H337" s="13">
        <v>1</v>
      </c>
      <c r="I337" s="134">
        <f t="shared" si="27"/>
        <v>0.45</v>
      </c>
      <c r="J337" s="184">
        <v>4269</v>
      </c>
      <c r="K337" s="19">
        <f t="shared" si="24"/>
        <v>450</v>
      </c>
      <c r="L337" s="43"/>
      <c r="M337" s="2"/>
    </row>
    <row r="338" spans="1:13" x14ac:dyDescent="0.25">
      <c r="A338" s="41" t="s">
        <v>714</v>
      </c>
      <c r="B338" s="118">
        <v>37521300</v>
      </c>
      <c r="C338" s="13" t="s">
        <v>730</v>
      </c>
      <c r="D338" s="7" t="s">
        <v>741</v>
      </c>
      <c r="E338" s="118" t="s">
        <v>53</v>
      </c>
      <c r="F338" s="6" t="s">
        <v>11</v>
      </c>
      <c r="G338" s="13">
        <v>500</v>
      </c>
      <c r="H338" s="13">
        <v>3</v>
      </c>
      <c r="I338" s="134">
        <f t="shared" si="27"/>
        <v>1.5</v>
      </c>
      <c r="J338" s="184">
        <v>4269</v>
      </c>
      <c r="K338" s="19">
        <f t="shared" si="24"/>
        <v>1500</v>
      </c>
      <c r="L338" s="43"/>
      <c r="M338" s="2"/>
    </row>
    <row r="339" spans="1:13" x14ac:dyDescent="0.25">
      <c r="A339" s="41" t="s">
        <v>714</v>
      </c>
      <c r="B339" s="118">
        <v>37521300</v>
      </c>
      <c r="C339" s="13" t="s">
        <v>730</v>
      </c>
      <c r="D339" s="7" t="s">
        <v>742</v>
      </c>
      <c r="E339" s="118" t="s">
        <v>53</v>
      </c>
      <c r="F339" s="6" t="s">
        <v>11</v>
      </c>
      <c r="G339" s="13">
        <v>800</v>
      </c>
      <c r="H339" s="13">
        <v>2</v>
      </c>
      <c r="I339" s="134">
        <f t="shared" si="27"/>
        <v>1.6</v>
      </c>
      <c r="J339" s="184">
        <v>4269</v>
      </c>
      <c r="K339" s="19">
        <f t="shared" si="24"/>
        <v>1600</v>
      </c>
      <c r="L339" s="43"/>
      <c r="M339" s="2"/>
    </row>
    <row r="340" spans="1:13" x14ac:dyDescent="0.25">
      <c r="A340" s="41" t="s">
        <v>714</v>
      </c>
      <c r="B340" s="118">
        <v>37521300</v>
      </c>
      <c r="C340" s="13" t="s">
        <v>730</v>
      </c>
      <c r="D340" s="7" t="s">
        <v>743</v>
      </c>
      <c r="E340" s="118" t="s">
        <v>53</v>
      </c>
      <c r="F340" s="6" t="s">
        <v>11</v>
      </c>
      <c r="G340" s="13">
        <v>500</v>
      </c>
      <c r="H340" s="13">
        <v>1</v>
      </c>
      <c r="I340" s="134">
        <f t="shared" si="27"/>
        <v>0.5</v>
      </c>
      <c r="J340" s="184">
        <v>4269</v>
      </c>
      <c r="K340" s="19">
        <f t="shared" si="24"/>
        <v>500</v>
      </c>
      <c r="L340" s="43"/>
      <c r="M340" s="2"/>
    </row>
    <row r="341" spans="1:13" x14ac:dyDescent="0.25">
      <c r="A341" s="41" t="s">
        <v>714</v>
      </c>
      <c r="B341" s="118">
        <v>37521100</v>
      </c>
      <c r="C341" s="13" t="s">
        <v>744</v>
      </c>
      <c r="D341" s="7" t="s">
        <v>745</v>
      </c>
      <c r="E341" s="118" t="s">
        <v>53</v>
      </c>
      <c r="F341" s="6" t="s">
        <v>11</v>
      </c>
      <c r="G341" s="13">
        <v>2100</v>
      </c>
      <c r="H341" s="13">
        <v>1</v>
      </c>
      <c r="I341" s="134">
        <f t="shared" si="27"/>
        <v>2.1</v>
      </c>
      <c r="J341" s="184">
        <v>4269</v>
      </c>
      <c r="K341" s="19">
        <f t="shared" si="24"/>
        <v>2100</v>
      </c>
      <c r="L341" s="43"/>
      <c r="M341" s="2"/>
    </row>
    <row r="342" spans="1:13" ht="40.5" x14ac:dyDescent="0.25">
      <c r="A342" s="41" t="s">
        <v>290</v>
      </c>
      <c r="B342" s="118">
        <v>39835000</v>
      </c>
      <c r="C342" s="7" t="s">
        <v>746</v>
      </c>
      <c r="D342" s="7" t="s">
        <v>747</v>
      </c>
      <c r="E342" s="118" t="s">
        <v>53</v>
      </c>
      <c r="F342" s="6" t="s">
        <v>11</v>
      </c>
      <c r="G342" s="13">
        <v>2400</v>
      </c>
      <c r="H342" s="13">
        <v>2</v>
      </c>
      <c r="I342" s="134">
        <f t="shared" si="27"/>
        <v>4.8</v>
      </c>
      <c r="J342" s="184">
        <v>4269</v>
      </c>
      <c r="K342" s="19">
        <f t="shared" si="24"/>
        <v>4800</v>
      </c>
      <c r="L342" s="43"/>
      <c r="M342" s="2"/>
    </row>
    <row r="343" spans="1:13" x14ac:dyDescent="0.25">
      <c r="A343" s="41" t="s">
        <v>378</v>
      </c>
      <c r="B343" s="118" t="s">
        <v>466</v>
      </c>
      <c r="C343" s="13" t="s">
        <v>467</v>
      </c>
      <c r="D343" s="7" t="s">
        <v>748</v>
      </c>
      <c r="E343" s="118" t="s">
        <v>53</v>
      </c>
      <c r="F343" s="6" t="s">
        <v>11</v>
      </c>
      <c r="G343" s="13">
        <v>1100</v>
      </c>
      <c r="H343" s="13">
        <v>1</v>
      </c>
      <c r="I343" s="134">
        <f t="shared" si="27"/>
        <v>1.1000000000000001</v>
      </c>
      <c r="J343" s="184">
        <v>4269</v>
      </c>
      <c r="K343" s="19">
        <f t="shared" si="24"/>
        <v>1100</v>
      </c>
      <c r="L343" s="43"/>
      <c r="M343" s="2"/>
    </row>
    <row r="344" spans="1:13" x14ac:dyDescent="0.25">
      <c r="A344" s="41" t="s">
        <v>378</v>
      </c>
      <c r="B344" s="118" t="s">
        <v>466</v>
      </c>
      <c r="C344" s="13" t="s">
        <v>467</v>
      </c>
      <c r="D344" s="7" t="s">
        <v>749</v>
      </c>
      <c r="E344" s="118" t="s">
        <v>53</v>
      </c>
      <c r="F344" s="6" t="s">
        <v>11</v>
      </c>
      <c r="G344" s="13">
        <v>800</v>
      </c>
      <c r="H344" s="13">
        <v>2</v>
      </c>
      <c r="I344" s="134">
        <f t="shared" si="27"/>
        <v>1.6</v>
      </c>
      <c r="J344" s="184">
        <v>4269</v>
      </c>
      <c r="K344" s="19">
        <f t="shared" si="24"/>
        <v>1600</v>
      </c>
      <c r="L344" s="43"/>
      <c r="M344" s="2"/>
    </row>
    <row r="345" spans="1:13" x14ac:dyDescent="0.25">
      <c r="A345" s="41" t="s">
        <v>714</v>
      </c>
      <c r="B345" s="118">
        <v>37521200</v>
      </c>
      <c r="C345" s="13" t="s">
        <v>737</v>
      </c>
      <c r="D345" s="7" t="s">
        <v>750</v>
      </c>
      <c r="E345" s="118" t="s">
        <v>53</v>
      </c>
      <c r="F345" s="6" t="s">
        <v>11</v>
      </c>
      <c r="G345" s="13">
        <v>600</v>
      </c>
      <c r="H345" s="13">
        <v>1</v>
      </c>
      <c r="I345" s="134">
        <f t="shared" si="27"/>
        <v>0.6</v>
      </c>
      <c r="J345" s="184">
        <v>4269</v>
      </c>
      <c r="K345" s="19">
        <f t="shared" si="24"/>
        <v>600</v>
      </c>
      <c r="L345" s="43"/>
      <c r="M345" s="2"/>
    </row>
    <row r="346" spans="1:13" x14ac:dyDescent="0.25">
      <c r="A346" s="41" t="s">
        <v>714</v>
      </c>
      <c r="B346" s="118">
        <v>37521200</v>
      </c>
      <c r="C346" s="13" t="s">
        <v>737</v>
      </c>
      <c r="D346" s="7" t="s">
        <v>751</v>
      </c>
      <c r="E346" s="118" t="s">
        <v>53</v>
      </c>
      <c r="F346" s="6" t="s">
        <v>11</v>
      </c>
      <c r="G346" s="13">
        <v>1700</v>
      </c>
      <c r="H346" s="13">
        <v>1</v>
      </c>
      <c r="I346" s="134">
        <f t="shared" si="27"/>
        <v>1.7</v>
      </c>
      <c r="J346" s="184">
        <v>4269</v>
      </c>
      <c r="K346" s="19">
        <f t="shared" si="24"/>
        <v>1700</v>
      </c>
      <c r="L346" s="43"/>
      <c r="M346" s="2"/>
    </row>
    <row r="347" spans="1:13" x14ac:dyDescent="0.25">
      <c r="A347" s="41" t="s">
        <v>714</v>
      </c>
      <c r="B347" s="118">
        <v>37521200</v>
      </c>
      <c r="C347" s="13" t="s">
        <v>737</v>
      </c>
      <c r="D347" s="7" t="s">
        <v>752</v>
      </c>
      <c r="E347" s="118" t="s">
        <v>53</v>
      </c>
      <c r="F347" s="6" t="s">
        <v>11</v>
      </c>
      <c r="G347" s="13">
        <v>600</v>
      </c>
      <c r="H347" s="13">
        <v>1</v>
      </c>
      <c r="I347" s="134">
        <f t="shared" si="27"/>
        <v>0.6</v>
      </c>
      <c r="J347" s="184">
        <v>4269</v>
      </c>
      <c r="K347" s="19">
        <f t="shared" si="24"/>
        <v>600</v>
      </c>
      <c r="L347" s="43"/>
      <c r="M347" s="2"/>
    </row>
    <row r="348" spans="1:13" x14ac:dyDescent="0.25">
      <c r="A348" s="41" t="s">
        <v>714</v>
      </c>
      <c r="B348" s="118">
        <v>37511300</v>
      </c>
      <c r="C348" s="13" t="s">
        <v>753</v>
      </c>
      <c r="D348" s="7" t="s">
        <v>754</v>
      </c>
      <c r="E348" s="118" t="s">
        <v>53</v>
      </c>
      <c r="F348" s="6" t="s">
        <v>11</v>
      </c>
      <c r="G348" s="13">
        <v>3500</v>
      </c>
      <c r="H348" s="13">
        <v>1</v>
      </c>
      <c r="I348" s="134">
        <f t="shared" si="27"/>
        <v>3.5</v>
      </c>
      <c r="J348" s="184">
        <v>4269</v>
      </c>
      <c r="K348" s="19">
        <f t="shared" si="24"/>
        <v>3500</v>
      </c>
      <c r="L348" s="43"/>
      <c r="M348" s="2"/>
    </row>
    <row r="349" spans="1:13" x14ac:dyDescent="0.25">
      <c r="A349" s="41" t="s">
        <v>714</v>
      </c>
      <c r="B349" s="118">
        <v>37511300</v>
      </c>
      <c r="C349" s="13" t="s">
        <v>753</v>
      </c>
      <c r="D349" s="7" t="s">
        <v>755</v>
      </c>
      <c r="E349" s="118" t="s">
        <v>53</v>
      </c>
      <c r="F349" s="6" t="s">
        <v>11</v>
      </c>
      <c r="G349" s="13">
        <v>2800</v>
      </c>
      <c r="H349" s="13">
        <v>1</v>
      </c>
      <c r="I349" s="134">
        <f t="shared" si="27"/>
        <v>2.8</v>
      </c>
      <c r="J349" s="184">
        <v>4269</v>
      </c>
      <c r="K349" s="19">
        <f t="shared" si="24"/>
        <v>2800</v>
      </c>
      <c r="L349" s="43"/>
      <c r="M349" s="2"/>
    </row>
    <row r="350" spans="1:13" x14ac:dyDescent="0.25">
      <c r="A350" s="41" t="s">
        <v>714</v>
      </c>
      <c r="B350" s="118">
        <v>37521260</v>
      </c>
      <c r="C350" s="13" t="s">
        <v>756</v>
      </c>
      <c r="D350" s="7" t="s">
        <v>757</v>
      </c>
      <c r="E350" s="118" t="s">
        <v>53</v>
      </c>
      <c r="F350" s="6" t="s">
        <v>11</v>
      </c>
      <c r="G350" s="13">
        <v>1100</v>
      </c>
      <c r="H350" s="13">
        <v>1</v>
      </c>
      <c r="I350" s="134">
        <f t="shared" si="27"/>
        <v>1.1000000000000001</v>
      </c>
      <c r="J350" s="184">
        <v>4269</v>
      </c>
      <c r="K350" s="19">
        <f t="shared" si="24"/>
        <v>1100</v>
      </c>
      <c r="L350" s="43"/>
      <c r="M350" s="2"/>
    </row>
    <row r="351" spans="1:13" x14ac:dyDescent="0.25">
      <c r="A351" s="41" t="s">
        <v>714</v>
      </c>
      <c r="B351" s="118">
        <v>37521200</v>
      </c>
      <c r="C351" s="13" t="s">
        <v>737</v>
      </c>
      <c r="D351" s="7" t="s">
        <v>758</v>
      </c>
      <c r="E351" s="118" t="s">
        <v>53</v>
      </c>
      <c r="F351" s="6" t="s">
        <v>11</v>
      </c>
      <c r="G351" s="13">
        <v>1600</v>
      </c>
      <c r="H351" s="13">
        <v>2</v>
      </c>
      <c r="I351" s="134">
        <f t="shared" si="27"/>
        <v>3.2</v>
      </c>
      <c r="J351" s="184">
        <v>4269</v>
      </c>
      <c r="K351" s="19">
        <f t="shared" si="24"/>
        <v>3200</v>
      </c>
      <c r="L351" s="43"/>
      <c r="M351" s="2"/>
    </row>
    <row r="352" spans="1:13" x14ac:dyDescent="0.25">
      <c r="A352" s="41" t="s">
        <v>714</v>
      </c>
      <c r="B352" s="118">
        <v>37521240</v>
      </c>
      <c r="C352" s="13" t="s">
        <v>760</v>
      </c>
      <c r="D352" s="7" t="s">
        <v>759</v>
      </c>
      <c r="E352" s="118" t="s">
        <v>53</v>
      </c>
      <c r="F352" s="6" t="s">
        <v>11</v>
      </c>
      <c r="G352" s="13">
        <v>450</v>
      </c>
      <c r="H352" s="13">
        <v>1</v>
      </c>
      <c r="I352" s="134">
        <f t="shared" si="27"/>
        <v>0.45</v>
      </c>
      <c r="J352" s="184">
        <v>4269</v>
      </c>
      <c r="K352" s="19">
        <f t="shared" si="24"/>
        <v>450</v>
      </c>
      <c r="L352" s="43"/>
      <c r="M352" s="2"/>
    </row>
    <row r="353" spans="1:13" x14ac:dyDescent="0.25">
      <c r="A353" s="41" t="s">
        <v>714</v>
      </c>
      <c r="B353" s="118">
        <v>37521240</v>
      </c>
      <c r="C353" s="13" t="s">
        <v>760</v>
      </c>
      <c r="D353" s="7" t="s">
        <v>759</v>
      </c>
      <c r="E353" s="118" t="s">
        <v>53</v>
      </c>
      <c r="F353" s="6" t="s">
        <v>11</v>
      </c>
      <c r="G353" s="13">
        <v>200</v>
      </c>
      <c r="H353" s="13">
        <v>6</v>
      </c>
      <c r="I353" s="134">
        <f t="shared" si="27"/>
        <v>1.2</v>
      </c>
      <c r="J353" s="184">
        <v>4269</v>
      </c>
      <c r="K353" s="19">
        <f t="shared" si="24"/>
        <v>1200</v>
      </c>
      <c r="L353" s="43"/>
      <c r="M353" s="2"/>
    </row>
    <row r="354" spans="1:13" x14ac:dyDescent="0.25">
      <c r="A354" s="41" t="s">
        <v>714</v>
      </c>
      <c r="B354" s="118">
        <v>37521140</v>
      </c>
      <c r="C354" s="13" t="s">
        <v>710</v>
      </c>
      <c r="D354" s="7" t="s">
        <v>761</v>
      </c>
      <c r="E354" s="118" t="s">
        <v>53</v>
      </c>
      <c r="F354" s="6" t="s">
        <v>11</v>
      </c>
      <c r="G354" s="13">
        <v>1000</v>
      </c>
      <c r="H354" s="13">
        <v>2</v>
      </c>
      <c r="I354" s="134">
        <f t="shared" si="27"/>
        <v>2</v>
      </c>
      <c r="J354" s="184">
        <v>4269</v>
      </c>
      <c r="K354" s="19">
        <f t="shared" si="24"/>
        <v>2000</v>
      </c>
      <c r="L354" s="43"/>
      <c r="M354" s="2"/>
    </row>
    <row r="355" spans="1:13" x14ac:dyDescent="0.25">
      <c r="A355" s="41" t="s">
        <v>714</v>
      </c>
      <c r="B355" s="118">
        <v>37521170</v>
      </c>
      <c r="C355" s="13" t="s">
        <v>763</v>
      </c>
      <c r="D355" s="7" t="s">
        <v>762</v>
      </c>
      <c r="E355" s="118" t="s">
        <v>53</v>
      </c>
      <c r="F355" s="6" t="s">
        <v>11</v>
      </c>
      <c r="G355" s="13">
        <v>1100</v>
      </c>
      <c r="H355" s="13">
        <v>3</v>
      </c>
      <c r="I355" s="134">
        <f t="shared" si="27"/>
        <v>3.3</v>
      </c>
      <c r="J355" s="184">
        <v>4269</v>
      </c>
      <c r="K355" s="19">
        <f t="shared" si="24"/>
        <v>3300</v>
      </c>
      <c r="L355" s="43"/>
      <c r="M355" s="2"/>
    </row>
    <row r="356" spans="1:13" x14ac:dyDescent="0.25">
      <c r="A356" s="41" t="s">
        <v>714</v>
      </c>
      <c r="B356" s="118">
        <v>37521200</v>
      </c>
      <c r="C356" s="13" t="s">
        <v>737</v>
      </c>
      <c r="D356" s="7" t="s">
        <v>764</v>
      </c>
      <c r="E356" s="118" t="s">
        <v>53</v>
      </c>
      <c r="F356" s="6" t="s">
        <v>11</v>
      </c>
      <c r="G356" s="13">
        <v>1300</v>
      </c>
      <c r="H356" s="13">
        <v>1</v>
      </c>
      <c r="I356" s="134">
        <f t="shared" si="27"/>
        <v>1.3</v>
      </c>
      <c r="J356" s="184">
        <v>4269</v>
      </c>
      <c r="K356" s="19">
        <f t="shared" si="24"/>
        <v>1300</v>
      </c>
      <c r="L356" s="43"/>
      <c r="M356" s="2"/>
    </row>
    <row r="357" spans="1:13" x14ac:dyDescent="0.25">
      <c r="A357" s="41" t="s">
        <v>714</v>
      </c>
      <c r="B357" s="118">
        <v>37511300</v>
      </c>
      <c r="C357" s="13" t="s">
        <v>753</v>
      </c>
      <c r="D357" s="7" t="s">
        <v>765</v>
      </c>
      <c r="E357" s="118" t="s">
        <v>53</v>
      </c>
      <c r="F357" s="6" t="s">
        <v>11</v>
      </c>
      <c r="G357" s="13">
        <v>1950</v>
      </c>
      <c r="H357" s="13">
        <v>1</v>
      </c>
      <c r="I357" s="134">
        <f>+H357*G357/1000</f>
        <v>1.95</v>
      </c>
      <c r="J357" s="184">
        <v>4269</v>
      </c>
      <c r="K357" s="19">
        <f t="shared" ref="K357:K421" si="28">G357*H357</f>
        <v>1950</v>
      </c>
      <c r="L357" s="43"/>
      <c r="M357" s="2"/>
    </row>
    <row r="358" spans="1:13" x14ac:dyDescent="0.25">
      <c r="A358" s="41" t="s">
        <v>714</v>
      </c>
      <c r="B358" s="118">
        <v>37521160</v>
      </c>
      <c r="C358" s="13" t="s">
        <v>732</v>
      </c>
      <c r="D358" s="7" t="s">
        <v>766</v>
      </c>
      <c r="E358" s="118" t="s">
        <v>53</v>
      </c>
      <c r="F358" s="6" t="s">
        <v>11</v>
      </c>
      <c r="G358" s="13">
        <v>1400</v>
      </c>
      <c r="H358" s="13">
        <v>1</v>
      </c>
      <c r="I358" s="134">
        <f t="shared" si="27"/>
        <v>1.4</v>
      </c>
      <c r="J358" s="184">
        <v>4269</v>
      </c>
      <c r="K358" s="19">
        <f t="shared" si="28"/>
        <v>1400</v>
      </c>
      <c r="L358" s="43"/>
      <c r="M358" s="2"/>
    </row>
    <row r="359" spans="1:13" x14ac:dyDescent="0.25">
      <c r="A359" s="41" t="s">
        <v>714</v>
      </c>
      <c r="B359" s="118">
        <v>37521160</v>
      </c>
      <c r="C359" s="13" t="s">
        <v>732</v>
      </c>
      <c r="D359" s="7" t="s">
        <v>767</v>
      </c>
      <c r="E359" s="118" t="s">
        <v>53</v>
      </c>
      <c r="F359" s="6" t="s">
        <v>11</v>
      </c>
      <c r="G359" s="13">
        <v>1000</v>
      </c>
      <c r="H359" s="13">
        <v>1</v>
      </c>
      <c r="I359" s="134">
        <f t="shared" si="27"/>
        <v>1</v>
      </c>
      <c r="J359" s="184">
        <v>4269</v>
      </c>
      <c r="K359" s="19">
        <f t="shared" si="28"/>
        <v>1000</v>
      </c>
      <c r="L359" s="43"/>
      <c r="M359" s="2"/>
    </row>
    <row r="360" spans="1:13" x14ac:dyDescent="0.25">
      <c r="A360" s="41" t="s">
        <v>714</v>
      </c>
      <c r="B360" s="118">
        <v>37521160</v>
      </c>
      <c r="C360" s="13" t="s">
        <v>732</v>
      </c>
      <c r="D360" s="7" t="s">
        <v>768</v>
      </c>
      <c r="E360" s="118" t="s">
        <v>53</v>
      </c>
      <c r="F360" s="6" t="s">
        <v>11</v>
      </c>
      <c r="G360" s="13">
        <v>1950</v>
      </c>
      <c r="H360" s="13">
        <v>1</v>
      </c>
      <c r="I360" s="134">
        <f t="shared" si="27"/>
        <v>1.95</v>
      </c>
      <c r="J360" s="184">
        <v>4269</v>
      </c>
      <c r="K360" s="19">
        <f t="shared" si="28"/>
        <v>1950</v>
      </c>
      <c r="L360" s="43"/>
      <c r="M360" s="2"/>
    </row>
    <row r="361" spans="1:13" x14ac:dyDescent="0.25">
      <c r="A361" s="41" t="s">
        <v>714</v>
      </c>
      <c r="B361" s="118">
        <v>37521230</v>
      </c>
      <c r="C361" s="13" t="s">
        <v>770</v>
      </c>
      <c r="D361" s="7" t="s">
        <v>769</v>
      </c>
      <c r="E361" s="118" t="s">
        <v>53</v>
      </c>
      <c r="F361" s="6" t="s">
        <v>11</v>
      </c>
      <c r="G361" s="13">
        <v>1600</v>
      </c>
      <c r="H361" s="13">
        <v>2</v>
      </c>
      <c r="I361" s="134">
        <f t="shared" si="27"/>
        <v>3.2</v>
      </c>
      <c r="J361" s="184">
        <v>4269</v>
      </c>
      <c r="K361" s="19">
        <f t="shared" si="28"/>
        <v>3200</v>
      </c>
      <c r="L361" s="43"/>
      <c r="M361" s="2"/>
    </row>
    <row r="362" spans="1:13" x14ac:dyDescent="0.25">
      <c r="A362" s="41" t="s">
        <v>714</v>
      </c>
      <c r="B362" s="118">
        <v>37511300</v>
      </c>
      <c r="C362" s="13" t="s">
        <v>753</v>
      </c>
      <c r="D362" s="7" t="s">
        <v>771</v>
      </c>
      <c r="E362" s="118" t="s">
        <v>53</v>
      </c>
      <c r="F362" s="6" t="s">
        <v>11</v>
      </c>
      <c r="G362" s="13">
        <v>650</v>
      </c>
      <c r="H362" s="13">
        <v>2</v>
      </c>
      <c r="I362" s="134">
        <f t="shared" si="27"/>
        <v>1.3</v>
      </c>
      <c r="J362" s="184">
        <v>4269</v>
      </c>
      <c r="K362" s="19">
        <f t="shared" si="28"/>
        <v>1300</v>
      </c>
      <c r="L362" s="43"/>
      <c r="M362" s="2"/>
    </row>
    <row r="363" spans="1:13" x14ac:dyDescent="0.25">
      <c r="A363" s="41" t="s">
        <v>714</v>
      </c>
      <c r="B363" s="118">
        <v>37521120</v>
      </c>
      <c r="C363" s="13" t="s">
        <v>773</v>
      </c>
      <c r="D363" s="7" t="s">
        <v>772</v>
      </c>
      <c r="E363" s="118" t="s">
        <v>53</v>
      </c>
      <c r="F363" s="6" t="s">
        <v>11</v>
      </c>
      <c r="G363" s="13">
        <v>550</v>
      </c>
      <c r="H363" s="13">
        <v>6</v>
      </c>
      <c r="I363" s="134">
        <f t="shared" si="27"/>
        <v>3.3</v>
      </c>
      <c r="J363" s="184">
        <v>4269</v>
      </c>
      <c r="K363" s="19">
        <f t="shared" si="28"/>
        <v>3300</v>
      </c>
      <c r="L363" s="43"/>
      <c r="M363" s="2"/>
    </row>
    <row r="364" spans="1:13" x14ac:dyDescent="0.25">
      <c r="A364" s="41" t="s">
        <v>714</v>
      </c>
      <c r="B364" s="118">
        <v>37521230</v>
      </c>
      <c r="C364" s="13" t="s">
        <v>770</v>
      </c>
      <c r="D364" s="7" t="s">
        <v>774</v>
      </c>
      <c r="E364" s="118" t="s">
        <v>53</v>
      </c>
      <c r="F364" s="6" t="s">
        <v>11</v>
      </c>
      <c r="G364" s="13">
        <v>1000</v>
      </c>
      <c r="H364" s="13">
        <v>3</v>
      </c>
      <c r="I364" s="134">
        <f t="shared" si="27"/>
        <v>3</v>
      </c>
      <c r="J364" s="184">
        <v>4269</v>
      </c>
      <c r="K364" s="19">
        <f t="shared" si="28"/>
        <v>3000</v>
      </c>
      <c r="L364" s="43"/>
      <c r="M364" s="2"/>
    </row>
    <row r="365" spans="1:13" x14ac:dyDescent="0.25">
      <c r="A365" s="41" t="s">
        <v>714</v>
      </c>
      <c r="B365" s="118">
        <v>37521230</v>
      </c>
      <c r="C365" s="13" t="s">
        <v>770</v>
      </c>
      <c r="D365" s="7" t="s">
        <v>775</v>
      </c>
      <c r="E365" s="118" t="s">
        <v>53</v>
      </c>
      <c r="F365" s="6" t="s">
        <v>11</v>
      </c>
      <c r="G365" s="13">
        <v>850</v>
      </c>
      <c r="H365" s="13">
        <v>1</v>
      </c>
      <c r="I365" s="134">
        <f t="shared" si="27"/>
        <v>0.85</v>
      </c>
      <c r="J365" s="184">
        <v>4269</v>
      </c>
      <c r="K365" s="19">
        <f t="shared" si="28"/>
        <v>850</v>
      </c>
      <c r="L365" s="43"/>
      <c r="M365" s="2"/>
    </row>
    <row r="366" spans="1:13" x14ac:dyDescent="0.25">
      <c r="A366" s="41" t="s">
        <v>714</v>
      </c>
      <c r="B366" s="118">
        <v>37521230</v>
      </c>
      <c r="C366" s="13" t="s">
        <v>770</v>
      </c>
      <c r="D366" s="7" t="s">
        <v>776</v>
      </c>
      <c r="E366" s="118" t="s">
        <v>53</v>
      </c>
      <c r="F366" s="6" t="s">
        <v>11</v>
      </c>
      <c r="G366" s="13">
        <v>500</v>
      </c>
      <c r="H366" s="13">
        <v>1</v>
      </c>
      <c r="I366" s="134">
        <f t="shared" si="27"/>
        <v>0.5</v>
      </c>
      <c r="J366" s="184">
        <v>4269</v>
      </c>
      <c r="K366" s="19">
        <f t="shared" si="28"/>
        <v>500</v>
      </c>
      <c r="L366" s="43"/>
      <c r="M366" s="2"/>
    </row>
    <row r="367" spans="1:13" x14ac:dyDescent="0.25">
      <c r="A367" s="41" t="s">
        <v>714</v>
      </c>
      <c r="B367" s="118">
        <v>37521230</v>
      </c>
      <c r="C367" s="13" t="s">
        <v>770</v>
      </c>
      <c r="D367" s="7" t="s">
        <v>777</v>
      </c>
      <c r="E367" s="118" t="s">
        <v>53</v>
      </c>
      <c r="F367" s="6" t="s">
        <v>11</v>
      </c>
      <c r="G367" s="13">
        <v>1900</v>
      </c>
      <c r="H367" s="13">
        <v>1</v>
      </c>
      <c r="I367" s="134">
        <f t="shared" si="27"/>
        <v>1.9</v>
      </c>
      <c r="J367" s="184">
        <v>4269</v>
      </c>
      <c r="K367" s="19">
        <f t="shared" si="28"/>
        <v>1900</v>
      </c>
      <c r="L367" s="43"/>
      <c r="M367" s="2"/>
    </row>
    <row r="368" spans="1:13" x14ac:dyDescent="0.25">
      <c r="A368" s="41" t="s">
        <v>714</v>
      </c>
      <c r="B368" s="118">
        <v>37521230</v>
      </c>
      <c r="C368" s="13" t="s">
        <v>770</v>
      </c>
      <c r="D368" s="7" t="s">
        <v>778</v>
      </c>
      <c r="E368" s="118" t="s">
        <v>53</v>
      </c>
      <c r="F368" s="6" t="s">
        <v>11</v>
      </c>
      <c r="G368" s="13">
        <v>1200</v>
      </c>
      <c r="H368" s="13">
        <v>1</v>
      </c>
      <c r="I368" s="134">
        <f t="shared" si="27"/>
        <v>1.2</v>
      </c>
      <c r="J368" s="184">
        <v>4269</v>
      </c>
      <c r="K368" s="19">
        <f t="shared" si="28"/>
        <v>1200</v>
      </c>
      <c r="L368" s="43"/>
      <c r="M368" s="2"/>
    </row>
    <row r="369" spans="1:13" x14ac:dyDescent="0.25">
      <c r="A369" s="41" t="s">
        <v>714</v>
      </c>
      <c r="B369" s="118">
        <v>37521230</v>
      </c>
      <c r="C369" s="13" t="s">
        <v>770</v>
      </c>
      <c r="D369" s="7" t="s">
        <v>779</v>
      </c>
      <c r="E369" s="118" t="s">
        <v>53</v>
      </c>
      <c r="F369" s="6" t="s">
        <v>11</v>
      </c>
      <c r="G369" s="13">
        <v>1000</v>
      </c>
      <c r="H369" s="13">
        <v>1</v>
      </c>
      <c r="I369" s="134">
        <f t="shared" si="27"/>
        <v>1</v>
      </c>
      <c r="J369" s="184">
        <v>4269</v>
      </c>
      <c r="K369" s="19">
        <f t="shared" si="28"/>
        <v>1000</v>
      </c>
      <c r="L369" s="43"/>
      <c r="M369" s="2"/>
    </row>
    <row r="370" spans="1:13" x14ac:dyDescent="0.25">
      <c r="A370" s="41" t="s">
        <v>714</v>
      </c>
      <c r="B370" s="118">
        <v>37521230</v>
      </c>
      <c r="C370" s="13" t="s">
        <v>770</v>
      </c>
      <c r="D370" s="7" t="s">
        <v>780</v>
      </c>
      <c r="E370" s="118" t="s">
        <v>53</v>
      </c>
      <c r="F370" s="6" t="s">
        <v>11</v>
      </c>
      <c r="G370" s="13">
        <v>1750</v>
      </c>
      <c r="H370" s="13">
        <v>1</v>
      </c>
      <c r="I370" s="134">
        <f t="shared" si="27"/>
        <v>1.75</v>
      </c>
      <c r="J370" s="184">
        <v>4269</v>
      </c>
      <c r="K370" s="19">
        <f t="shared" si="28"/>
        <v>1750</v>
      </c>
      <c r="L370" s="43"/>
      <c r="M370" s="2"/>
    </row>
    <row r="371" spans="1:13" x14ac:dyDescent="0.25">
      <c r="A371" s="41" t="s">
        <v>714</v>
      </c>
      <c r="B371" s="118">
        <v>37511300</v>
      </c>
      <c r="C371" s="13" t="s">
        <v>753</v>
      </c>
      <c r="D371" s="7" t="s">
        <v>781</v>
      </c>
      <c r="E371" s="118" t="s">
        <v>53</v>
      </c>
      <c r="F371" s="6" t="s">
        <v>11</v>
      </c>
      <c r="G371" s="13">
        <v>1400</v>
      </c>
      <c r="H371" s="13">
        <v>4</v>
      </c>
      <c r="I371" s="134">
        <f t="shared" si="27"/>
        <v>5.6</v>
      </c>
      <c r="J371" s="184">
        <v>4269</v>
      </c>
      <c r="K371" s="19">
        <f t="shared" si="28"/>
        <v>5600</v>
      </c>
      <c r="L371" s="43"/>
      <c r="M371" s="2"/>
    </row>
    <row r="372" spans="1:13" x14ac:dyDescent="0.25">
      <c r="A372" s="41" t="s">
        <v>714</v>
      </c>
      <c r="B372" s="118">
        <v>37511300</v>
      </c>
      <c r="C372" s="13" t="s">
        <v>753</v>
      </c>
      <c r="D372" s="7" t="s">
        <v>782</v>
      </c>
      <c r="E372" s="118" t="s">
        <v>53</v>
      </c>
      <c r="F372" s="6" t="s">
        <v>11</v>
      </c>
      <c r="G372" s="13">
        <v>1600</v>
      </c>
      <c r="H372" s="13">
        <v>1</v>
      </c>
      <c r="I372" s="134">
        <f t="shared" si="27"/>
        <v>1.6</v>
      </c>
      <c r="J372" s="184">
        <v>4269</v>
      </c>
      <c r="K372" s="19">
        <f t="shared" si="28"/>
        <v>1600</v>
      </c>
      <c r="L372" s="43"/>
      <c r="M372" s="2"/>
    </row>
    <row r="373" spans="1:13" x14ac:dyDescent="0.25">
      <c r="A373" s="41" t="s">
        <v>714</v>
      </c>
      <c r="B373" s="118">
        <v>37511300</v>
      </c>
      <c r="C373" s="13" t="s">
        <v>753</v>
      </c>
      <c r="D373" s="7" t="s">
        <v>783</v>
      </c>
      <c r="E373" s="118" t="s">
        <v>53</v>
      </c>
      <c r="F373" s="6" t="s">
        <v>11</v>
      </c>
      <c r="G373" s="13">
        <v>2700</v>
      </c>
      <c r="H373" s="13">
        <v>1</v>
      </c>
      <c r="I373" s="134">
        <f t="shared" si="27"/>
        <v>2.7</v>
      </c>
      <c r="J373" s="184">
        <v>4269</v>
      </c>
      <c r="K373" s="19">
        <f t="shared" si="28"/>
        <v>2700</v>
      </c>
      <c r="L373" s="43"/>
      <c r="M373" s="2"/>
    </row>
    <row r="374" spans="1:13" x14ac:dyDescent="0.25">
      <c r="A374" s="41" t="s">
        <v>714</v>
      </c>
      <c r="B374" s="118">
        <v>37521100</v>
      </c>
      <c r="C374" s="13" t="s">
        <v>744</v>
      </c>
      <c r="D374" s="7" t="s">
        <v>784</v>
      </c>
      <c r="E374" s="118" t="s">
        <v>53</v>
      </c>
      <c r="F374" s="6" t="s">
        <v>11</v>
      </c>
      <c r="G374" s="13">
        <v>1600</v>
      </c>
      <c r="H374" s="13">
        <v>3</v>
      </c>
      <c r="I374" s="134">
        <f t="shared" si="27"/>
        <v>4.8</v>
      </c>
      <c r="J374" s="184">
        <v>4269</v>
      </c>
      <c r="K374" s="19">
        <f t="shared" si="28"/>
        <v>4800</v>
      </c>
      <c r="L374" s="43"/>
      <c r="M374" s="2"/>
    </row>
    <row r="375" spans="1:13" x14ac:dyDescent="0.25">
      <c r="A375" s="41" t="s">
        <v>714</v>
      </c>
      <c r="B375" s="118">
        <v>37521100</v>
      </c>
      <c r="C375" s="13" t="s">
        <v>744</v>
      </c>
      <c r="D375" s="7" t="s">
        <v>785</v>
      </c>
      <c r="E375" s="118" t="s">
        <v>53</v>
      </c>
      <c r="F375" s="6" t="s">
        <v>11</v>
      </c>
      <c r="G375" s="13">
        <v>1900</v>
      </c>
      <c r="H375" s="13">
        <v>1</v>
      </c>
      <c r="I375" s="134">
        <f t="shared" si="27"/>
        <v>1.9</v>
      </c>
      <c r="J375" s="184">
        <v>4269</v>
      </c>
      <c r="K375" s="19">
        <f t="shared" si="28"/>
        <v>1900</v>
      </c>
      <c r="L375" s="43"/>
      <c r="M375" s="2"/>
    </row>
    <row r="376" spans="1:13" x14ac:dyDescent="0.25">
      <c r="A376" s="41" t="s">
        <v>558</v>
      </c>
      <c r="B376" s="118" t="s">
        <v>556</v>
      </c>
      <c r="C376" s="13" t="s">
        <v>557</v>
      </c>
      <c r="D376" s="7" t="s">
        <v>559</v>
      </c>
      <c r="E376" s="118" t="s">
        <v>53</v>
      </c>
      <c r="F376" s="6" t="s">
        <v>11</v>
      </c>
      <c r="G376" s="13">
        <v>30000</v>
      </c>
      <c r="H376" s="13">
        <v>4</v>
      </c>
      <c r="I376" s="134">
        <f t="shared" si="27"/>
        <v>120</v>
      </c>
      <c r="J376" s="184">
        <v>5129</v>
      </c>
      <c r="K376" s="19">
        <f t="shared" si="28"/>
        <v>120000</v>
      </c>
      <c r="L376" s="43"/>
      <c r="M376" s="2"/>
    </row>
    <row r="377" spans="1:13" x14ac:dyDescent="0.25">
      <c r="A377" s="41" t="s">
        <v>220</v>
      </c>
      <c r="B377" s="118" t="s">
        <v>1092</v>
      </c>
      <c r="C377" s="13" t="s">
        <v>1093</v>
      </c>
      <c r="D377" s="7" t="s">
        <v>1094</v>
      </c>
      <c r="E377" s="118" t="s">
        <v>53</v>
      </c>
      <c r="F377" s="6" t="s">
        <v>11</v>
      </c>
      <c r="G377" s="13">
        <v>50000</v>
      </c>
      <c r="H377" s="13">
        <v>1</v>
      </c>
      <c r="I377" s="134">
        <f t="shared" si="27"/>
        <v>50</v>
      </c>
      <c r="J377" s="184">
        <v>5129</v>
      </c>
      <c r="K377" s="19">
        <f t="shared" si="28"/>
        <v>50000</v>
      </c>
      <c r="L377" s="43"/>
      <c r="M377" s="2"/>
    </row>
    <row r="378" spans="1:13" x14ac:dyDescent="0.25">
      <c r="A378" s="41" t="s">
        <v>346</v>
      </c>
      <c r="B378" s="118" t="s">
        <v>1095</v>
      </c>
      <c r="C378" s="13" t="s">
        <v>1096</v>
      </c>
      <c r="D378" s="7" t="s">
        <v>1097</v>
      </c>
      <c r="E378" s="118" t="s">
        <v>53</v>
      </c>
      <c r="F378" s="6" t="s">
        <v>11</v>
      </c>
      <c r="G378" s="13">
        <v>100000</v>
      </c>
      <c r="H378" s="13">
        <v>1</v>
      </c>
      <c r="I378" s="134">
        <f t="shared" si="27"/>
        <v>100</v>
      </c>
      <c r="J378" s="184">
        <v>5129</v>
      </c>
      <c r="K378" s="19">
        <f t="shared" si="28"/>
        <v>100000</v>
      </c>
      <c r="L378" s="43"/>
      <c r="M378" s="2"/>
    </row>
    <row r="379" spans="1:13" x14ac:dyDescent="0.25">
      <c r="A379" s="41" t="s">
        <v>220</v>
      </c>
      <c r="B379" s="118" t="s">
        <v>1092</v>
      </c>
      <c r="C379" s="13" t="s">
        <v>1093</v>
      </c>
      <c r="D379" s="7" t="s">
        <v>1094</v>
      </c>
      <c r="E379" s="118" t="s">
        <v>53</v>
      </c>
      <c r="F379" s="6" t="s">
        <v>11</v>
      </c>
      <c r="G379" s="13">
        <v>50000</v>
      </c>
      <c r="H379" s="13">
        <v>1</v>
      </c>
      <c r="I379" s="134">
        <f t="shared" ref="I379:I385" si="29">+H379*G379/1000</f>
        <v>50</v>
      </c>
      <c r="J379" s="184">
        <v>5129</v>
      </c>
      <c r="K379" s="19">
        <f t="shared" si="28"/>
        <v>50000</v>
      </c>
      <c r="L379" s="43"/>
      <c r="M379" s="2"/>
    </row>
    <row r="380" spans="1:13" x14ac:dyDescent="0.25">
      <c r="A380" s="41" t="s">
        <v>558</v>
      </c>
      <c r="B380" s="118" t="s">
        <v>556</v>
      </c>
      <c r="C380" s="13" t="s">
        <v>557</v>
      </c>
      <c r="D380" s="7" t="s">
        <v>1104</v>
      </c>
      <c r="E380" s="118" t="s">
        <v>53</v>
      </c>
      <c r="F380" s="6" t="s">
        <v>11</v>
      </c>
      <c r="G380" s="13">
        <v>2000</v>
      </c>
      <c r="H380" s="13">
        <v>4</v>
      </c>
      <c r="I380" s="134">
        <f t="shared" si="29"/>
        <v>8</v>
      </c>
      <c r="J380" s="187">
        <v>4269</v>
      </c>
      <c r="K380" s="19">
        <f t="shared" si="28"/>
        <v>8000</v>
      </c>
      <c r="L380" s="43"/>
      <c r="M380" s="2"/>
    </row>
    <row r="381" spans="1:13" x14ac:dyDescent="0.25">
      <c r="A381" s="41" t="s">
        <v>558</v>
      </c>
      <c r="B381" s="118" t="s">
        <v>556</v>
      </c>
      <c r="C381" s="13" t="s">
        <v>557</v>
      </c>
      <c r="D381" s="7" t="s">
        <v>1104</v>
      </c>
      <c r="E381" s="118" t="s">
        <v>53</v>
      </c>
      <c r="F381" s="6" t="s">
        <v>11</v>
      </c>
      <c r="G381" s="13">
        <v>2800</v>
      </c>
      <c r="H381" s="13">
        <v>18</v>
      </c>
      <c r="I381" s="134">
        <f t="shared" si="29"/>
        <v>50.4</v>
      </c>
      <c r="J381" s="187">
        <v>4269</v>
      </c>
      <c r="K381" s="19">
        <f t="shared" si="28"/>
        <v>50400</v>
      </c>
      <c r="L381" s="43"/>
      <c r="M381" s="2"/>
    </row>
    <row r="382" spans="1:13" x14ac:dyDescent="0.25">
      <c r="A382" s="41" t="s">
        <v>378</v>
      </c>
      <c r="B382" s="118" t="s">
        <v>1108</v>
      </c>
      <c r="C382" s="13" t="s">
        <v>1109</v>
      </c>
      <c r="D382" s="7" t="s">
        <v>1105</v>
      </c>
      <c r="E382" s="118" t="s">
        <v>53</v>
      </c>
      <c r="F382" s="6" t="s">
        <v>11</v>
      </c>
      <c r="G382" s="13">
        <v>16800</v>
      </c>
      <c r="H382" s="13">
        <v>1</v>
      </c>
      <c r="I382" s="134">
        <f t="shared" si="29"/>
        <v>16.8</v>
      </c>
      <c r="J382" s="187">
        <v>4269</v>
      </c>
      <c r="K382" s="19">
        <f t="shared" si="28"/>
        <v>16800</v>
      </c>
      <c r="L382" s="43"/>
      <c r="M382" s="2"/>
    </row>
    <row r="383" spans="1:13" x14ac:dyDescent="0.25">
      <c r="A383" s="41" t="s">
        <v>558</v>
      </c>
      <c r="B383" s="118" t="s">
        <v>556</v>
      </c>
      <c r="C383" s="13" t="s">
        <v>557</v>
      </c>
      <c r="D383" s="7" t="s">
        <v>1106</v>
      </c>
      <c r="E383" s="118" t="s">
        <v>53</v>
      </c>
      <c r="F383" s="6" t="s">
        <v>11</v>
      </c>
      <c r="G383" s="13">
        <v>13000</v>
      </c>
      <c r="H383" s="13">
        <v>3</v>
      </c>
      <c r="I383" s="134">
        <f t="shared" si="29"/>
        <v>39</v>
      </c>
      <c r="J383" s="187">
        <v>4269</v>
      </c>
      <c r="K383" s="19">
        <f t="shared" si="28"/>
        <v>39000</v>
      </c>
      <c r="L383" s="43"/>
      <c r="M383" s="2"/>
    </row>
    <row r="384" spans="1:13" x14ac:dyDescent="0.25">
      <c r="A384" s="41" t="s">
        <v>558</v>
      </c>
      <c r="B384" s="118" t="s">
        <v>556</v>
      </c>
      <c r="C384" s="13" t="s">
        <v>557</v>
      </c>
      <c r="D384" s="7" t="s">
        <v>1107</v>
      </c>
      <c r="E384" s="118" t="s">
        <v>53</v>
      </c>
      <c r="F384" s="6" t="s">
        <v>11</v>
      </c>
      <c r="G384" s="13">
        <v>500</v>
      </c>
      <c r="H384" s="13">
        <v>4</v>
      </c>
      <c r="I384" s="134">
        <f t="shared" si="29"/>
        <v>2</v>
      </c>
      <c r="J384" s="187">
        <v>4269</v>
      </c>
      <c r="K384" s="19">
        <f t="shared" si="28"/>
        <v>2000</v>
      </c>
      <c r="L384" s="43"/>
      <c r="M384" s="2"/>
    </row>
    <row r="385" spans="1:13" x14ac:dyDescent="0.25">
      <c r="A385" s="41" t="s">
        <v>1188</v>
      </c>
      <c r="B385" s="118" t="s">
        <v>1189</v>
      </c>
      <c r="C385" s="13" t="s">
        <v>1190</v>
      </c>
      <c r="D385" s="7" t="s">
        <v>1187</v>
      </c>
      <c r="E385" s="118" t="s">
        <v>53</v>
      </c>
      <c r="F385" s="6" t="s">
        <v>11</v>
      </c>
      <c r="G385" s="13">
        <v>50000</v>
      </c>
      <c r="H385" s="13">
        <v>9</v>
      </c>
      <c r="I385" s="134">
        <f t="shared" si="29"/>
        <v>450</v>
      </c>
      <c r="J385" s="206">
        <v>4269</v>
      </c>
      <c r="K385" s="19">
        <f t="shared" si="28"/>
        <v>450000</v>
      </c>
      <c r="L385" s="43"/>
      <c r="M385" s="2"/>
    </row>
    <row r="386" spans="1:13" x14ac:dyDescent="0.25">
      <c r="A386" s="41" t="s">
        <v>50</v>
      </c>
      <c r="B386" s="237"/>
      <c r="C386" s="238"/>
      <c r="D386" s="238"/>
      <c r="E386" s="238"/>
      <c r="F386" s="238"/>
      <c r="G386" s="238"/>
      <c r="H386" s="238"/>
      <c r="I386" s="239"/>
      <c r="J386" s="44"/>
      <c r="K386" s="19">
        <f t="shared" si="28"/>
        <v>0</v>
      </c>
      <c r="L386" s="43"/>
      <c r="M386" s="2"/>
    </row>
    <row r="387" spans="1:13" x14ac:dyDescent="0.25">
      <c r="A387" s="41">
        <v>0</v>
      </c>
      <c r="B387" s="224" t="s">
        <v>51</v>
      </c>
      <c r="C387" s="225"/>
      <c r="D387" s="226"/>
      <c r="E387" s="11"/>
      <c r="F387" s="11"/>
      <c r="G387" s="21"/>
      <c r="H387" s="13"/>
      <c r="I387" s="21"/>
      <c r="J387" s="44"/>
      <c r="K387" s="19">
        <f t="shared" si="28"/>
        <v>0</v>
      </c>
      <c r="L387" s="43"/>
      <c r="M387" s="2"/>
    </row>
    <row r="388" spans="1:13" x14ac:dyDescent="0.25">
      <c r="A388" s="41">
        <v>0</v>
      </c>
      <c r="B388" s="224" t="s">
        <v>52</v>
      </c>
      <c r="C388" s="225"/>
      <c r="D388" s="226"/>
      <c r="E388" s="11"/>
      <c r="F388" s="11"/>
      <c r="G388" s="21"/>
      <c r="H388" s="13"/>
      <c r="I388" s="21"/>
      <c r="J388" s="44"/>
      <c r="K388" s="19">
        <f t="shared" si="28"/>
        <v>0</v>
      </c>
      <c r="L388" s="43"/>
      <c r="M388" s="2"/>
    </row>
    <row r="389" spans="1:13" hidden="1" x14ac:dyDescent="0.25">
      <c r="A389" s="41">
        <v>0</v>
      </c>
      <c r="B389" s="215" t="s">
        <v>39</v>
      </c>
      <c r="C389" s="216"/>
      <c r="D389" s="216"/>
      <c r="E389" s="216"/>
      <c r="F389" s="216"/>
      <c r="G389" s="216"/>
      <c r="H389" s="216"/>
      <c r="I389" s="217"/>
      <c r="J389" s="44"/>
      <c r="K389" s="19">
        <f t="shared" si="28"/>
        <v>0</v>
      </c>
      <c r="L389" s="43"/>
      <c r="M389" s="2"/>
    </row>
    <row r="390" spans="1:13" hidden="1" x14ac:dyDescent="0.25">
      <c r="A390" s="41"/>
      <c r="B390" s="6"/>
      <c r="C390" s="7"/>
      <c r="D390" s="7"/>
      <c r="E390" s="11"/>
      <c r="F390" s="11"/>
      <c r="G390" s="21"/>
      <c r="H390" s="13"/>
      <c r="I390" s="21">
        <f>G390*H390/1000</f>
        <v>0</v>
      </c>
      <c r="J390" s="44"/>
      <c r="K390" s="19">
        <f t="shared" si="28"/>
        <v>0</v>
      </c>
      <c r="L390" s="43"/>
      <c r="M390" s="2"/>
    </row>
    <row r="391" spans="1:13" hidden="1" x14ac:dyDescent="0.25">
      <c r="A391" s="41"/>
      <c r="B391" s="6"/>
      <c r="C391" s="7"/>
      <c r="D391" s="7"/>
      <c r="E391" s="11"/>
      <c r="F391" s="11"/>
      <c r="G391" s="21"/>
      <c r="H391" s="13"/>
      <c r="I391" s="21">
        <f>G391*H391/1000</f>
        <v>0</v>
      </c>
      <c r="J391" s="44"/>
      <c r="K391" s="19">
        <f t="shared" si="28"/>
        <v>0</v>
      </c>
      <c r="L391" s="43"/>
      <c r="M391" s="2"/>
    </row>
    <row r="392" spans="1:13" hidden="1" x14ac:dyDescent="0.25">
      <c r="A392" s="41"/>
      <c r="B392" s="6"/>
      <c r="C392" s="7"/>
      <c r="D392" s="7"/>
      <c r="E392" s="11"/>
      <c r="F392" s="11"/>
      <c r="G392" s="21"/>
      <c r="H392" s="13"/>
      <c r="I392" s="21">
        <f t="shared" ref="I392:I393" si="30">G392*H392/1000</f>
        <v>0</v>
      </c>
      <c r="J392" s="44"/>
      <c r="K392" s="19">
        <f t="shared" si="28"/>
        <v>0</v>
      </c>
      <c r="L392" s="43"/>
      <c r="M392" s="2"/>
    </row>
    <row r="393" spans="1:13" hidden="1" x14ac:dyDescent="0.25">
      <c r="A393" s="41"/>
      <c r="B393" s="6"/>
      <c r="C393" s="7"/>
      <c r="D393" s="7"/>
      <c r="E393" s="11"/>
      <c r="F393" s="11"/>
      <c r="G393" s="21"/>
      <c r="H393" s="13"/>
      <c r="I393" s="21">
        <f t="shared" si="30"/>
        <v>0</v>
      </c>
      <c r="J393" s="44"/>
      <c r="K393" s="19">
        <f t="shared" si="28"/>
        <v>0</v>
      </c>
      <c r="L393" s="43"/>
      <c r="M393" s="2"/>
    </row>
    <row r="394" spans="1:13" x14ac:dyDescent="0.25">
      <c r="A394" s="41">
        <v>0</v>
      </c>
      <c r="B394" s="215" t="s">
        <v>8</v>
      </c>
      <c r="C394" s="216"/>
      <c r="D394" s="216"/>
      <c r="E394" s="216"/>
      <c r="F394" s="216"/>
      <c r="G394" s="216"/>
      <c r="H394" s="216"/>
      <c r="I394" s="217"/>
      <c r="J394" s="44"/>
      <c r="K394" s="19">
        <f t="shared" si="28"/>
        <v>0</v>
      </c>
      <c r="L394" s="43"/>
      <c r="M394" s="2"/>
    </row>
    <row r="395" spans="1:13" ht="30.75" customHeight="1" x14ac:dyDescent="0.25">
      <c r="A395" s="41">
        <v>712</v>
      </c>
      <c r="B395" s="10">
        <v>71241200</v>
      </c>
      <c r="C395" s="7" t="s">
        <v>502</v>
      </c>
      <c r="D395" s="7" t="s">
        <v>1103</v>
      </c>
      <c r="E395" s="11" t="s">
        <v>503</v>
      </c>
      <c r="F395" s="11" t="s">
        <v>54</v>
      </c>
      <c r="G395" s="21">
        <v>0</v>
      </c>
      <c r="H395" s="13">
        <v>1</v>
      </c>
      <c r="I395" s="21">
        <f>G395*H395/1000</f>
        <v>0</v>
      </c>
      <c r="J395" s="187">
        <v>5134</v>
      </c>
      <c r="K395" s="19">
        <f t="shared" si="28"/>
        <v>0</v>
      </c>
      <c r="L395" s="43"/>
      <c r="M395" s="2"/>
    </row>
    <row r="396" spans="1:13" x14ac:dyDescent="0.25">
      <c r="A396" s="41"/>
      <c r="B396" s="10"/>
      <c r="C396" s="7"/>
      <c r="D396" s="7"/>
      <c r="E396" s="11"/>
      <c r="F396" s="11"/>
      <c r="G396" s="21"/>
      <c r="H396" s="13"/>
      <c r="I396" s="21">
        <f>G396*H396/1000</f>
        <v>0</v>
      </c>
      <c r="J396" s="44"/>
      <c r="K396" s="19">
        <f t="shared" si="28"/>
        <v>0</v>
      </c>
      <c r="L396" s="43"/>
      <c r="M396" s="2"/>
    </row>
    <row r="397" spans="1:13" hidden="1" x14ac:dyDescent="0.25">
      <c r="A397" s="41"/>
      <c r="B397" s="215" t="s">
        <v>10</v>
      </c>
      <c r="C397" s="216"/>
      <c r="D397" s="216"/>
      <c r="E397" s="216"/>
      <c r="F397" s="216"/>
      <c r="G397" s="216"/>
      <c r="H397" s="216"/>
      <c r="I397" s="217"/>
      <c r="J397" s="44"/>
      <c r="K397" s="19">
        <f t="shared" si="28"/>
        <v>0</v>
      </c>
      <c r="L397" s="43"/>
      <c r="M397" s="2"/>
    </row>
    <row r="398" spans="1:13" hidden="1" x14ac:dyDescent="0.25">
      <c r="A398" s="41">
        <v>0</v>
      </c>
      <c r="B398" s="224" t="s">
        <v>51</v>
      </c>
      <c r="C398" s="225"/>
      <c r="D398" s="226"/>
      <c r="E398" s="11"/>
      <c r="F398" s="11"/>
      <c r="G398" s="21"/>
      <c r="H398" s="13"/>
      <c r="I398" s="21"/>
      <c r="J398" s="44"/>
      <c r="K398" s="19">
        <f t="shared" si="28"/>
        <v>0</v>
      </c>
      <c r="L398" s="43"/>
      <c r="M398" s="2"/>
    </row>
    <row r="399" spans="1:13" hidden="1" x14ac:dyDescent="0.25">
      <c r="A399" s="41">
        <v>0</v>
      </c>
      <c r="B399" s="224" t="s">
        <v>139</v>
      </c>
      <c r="C399" s="225"/>
      <c r="D399" s="226"/>
      <c r="E399" s="11"/>
      <c r="F399" s="11"/>
      <c r="G399" s="21"/>
      <c r="H399" s="13"/>
      <c r="I399" s="21"/>
      <c r="J399" s="44"/>
      <c r="K399" s="19">
        <f t="shared" si="28"/>
        <v>0</v>
      </c>
      <c r="L399" s="43"/>
      <c r="M399" s="2"/>
    </row>
    <row r="400" spans="1:13" hidden="1" x14ac:dyDescent="0.25">
      <c r="A400" s="41">
        <v>0</v>
      </c>
      <c r="B400" s="215" t="s">
        <v>39</v>
      </c>
      <c r="C400" s="216"/>
      <c r="D400" s="216"/>
      <c r="E400" s="216"/>
      <c r="F400" s="216"/>
      <c r="G400" s="216"/>
      <c r="H400" s="216"/>
      <c r="I400" s="217"/>
      <c r="J400" s="44"/>
      <c r="K400" s="19">
        <f t="shared" si="28"/>
        <v>0</v>
      </c>
      <c r="L400" s="43"/>
      <c r="M400" s="2"/>
    </row>
    <row r="401" spans="1:13" hidden="1" x14ac:dyDescent="0.25">
      <c r="A401" s="41"/>
      <c r="B401" s="29"/>
      <c r="C401" s="138"/>
      <c r="D401" s="138"/>
      <c r="E401" s="11"/>
      <c r="F401" s="11"/>
      <c r="G401" s="21"/>
      <c r="H401" s="13"/>
      <c r="I401" s="21">
        <f>G401*H401/1000</f>
        <v>0</v>
      </c>
      <c r="J401" s="44"/>
      <c r="K401" s="19">
        <f t="shared" si="28"/>
        <v>0</v>
      </c>
      <c r="L401" s="43"/>
      <c r="M401" s="2"/>
    </row>
    <row r="402" spans="1:13" hidden="1" x14ac:dyDescent="0.25">
      <c r="A402" s="41"/>
      <c r="B402" s="6"/>
      <c r="C402" s="7"/>
      <c r="D402" s="7"/>
      <c r="E402" s="11"/>
      <c r="F402" s="11"/>
      <c r="G402" s="21"/>
      <c r="H402" s="13"/>
      <c r="I402" s="21">
        <f>G402*H402/1000</f>
        <v>0</v>
      </c>
      <c r="J402" s="44"/>
      <c r="K402" s="19">
        <f t="shared" si="28"/>
        <v>0</v>
      </c>
      <c r="L402" s="43"/>
      <c r="M402" s="2"/>
    </row>
    <row r="403" spans="1:13" hidden="1" x14ac:dyDescent="0.25">
      <c r="A403" s="41"/>
      <c r="B403" s="6"/>
      <c r="C403" s="7"/>
      <c r="D403" s="7"/>
      <c r="E403" s="11"/>
      <c r="F403" s="11"/>
      <c r="G403" s="21"/>
      <c r="H403" s="13"/>
      <c r="I403" s="21">
        <f t="shared" ref="I403:I404" si="31">G403*H403/1000</f>
        <v>0</v>
      </c>
      <c r="J403" s="44"/>
      <c r="K403" s="19">
        <f t="shared" si="28"/>
        <v>0</v>
      </c>
      <c r="L403" s="43"/>
      <c r="M403" s="2"/>
    </row>
    <row r="404" spans="1:13" hidden="1" x14ac:dyDescent="0.25">
      <c r="A404" s="41"/>
      <c r="B404" s="6"/>
      <c r="C404" s="7"/>
      <c r="D404" s="7"/>
      <c r="E404" s="11"/>
      <c r="F404" s="11"/>
      <c r="G404" s="21"/>
      <c r="H404" s="13"/>
      <c r="I404" s="21">
        <f t="shared" si="31"/>
        <v>0</v>
      </c>
      <c r="J404" s="44"/>
      <c r="K404" s="19">
        <f t="shared" si="28"/>
        <v>0</v>
      </c>
      <c r="L404" s="43"/>
      <c r="M404" s="2"/>
    </row>
    <row r="405" spans="1:13" hidden="1" x14ac:dyDescent="0.25">
      <c r="A405" s="41">
        <v>0</v>
      </c>
      <c r="B405" s="215" t="s">
        <v>8</v>
      </c>
      <c r="C405" s="216"/>
      <c r="D405" s="216"/>
      <c r="E405" s="216"/>
      <c r="F405" s="216"/>
      <c r="G405" s="216"/>
      <c r="H405" s="216"/>
      <c r="I405" s="217"/>
      <c r="J405" s="44"/>
      <c r="K405" s="19">
        <f t="shared" si="28"/>
        <v>0</v>
      </c>
      <c r="L405" s="43"/>
      <c r="M405" s="2"/>
    </row>
    <row r="406" spans="1:13" hidden="1" x14ac:dyDescent="0.25">
      <c r="A406" s="41"/>
      <c r="B406" s="10"/>
      <c r="C406" s="7"/>
      <c r="D406" s="7"/>
      <c r="E406" s="11"/>
      <c r="F406" s="11"/>
      <c r="G406" s="21"/>
      <c r="H406" s="13"/>
      <c r="I406" s="21">
        <f>G406*H406/1000</f>
        <v>0</v>
      </c>
      <c r="J406" s="44"/>
      <c r="K406" s="19">
        <f t="shared" si="28"/>
        <v>0</v>
      </c>
      <c r="L406" s="43"/>
      <c r="M406" s="2"/>
    </row>
    <row r="407" spans="1:13" hidden="1" x14ac:dyDescent="0.25">
      <c r="A407" s="41"/>
      <c r="B407" s="215" t="s">
        <v>10</v>
      </c>
      <c r="C407" s="216"/>
      <c r="D407" s="216"/>
      <c r="E407" s="216"/>
      <c r="F407" s="216"/>
      <c r="G407" s="216"/>
      <c r="H407" s="216"/>
      <c r="I407" s="217"/>
      <c r="J407" s="44"/>
      <c r="K407" s="19">
        <f t="shared" si="28"/>
        <v>0</v>
      </c>
      <c r="L407" s="43"/>
      <c r="M407" s="2"/>
    </row>
    <row r="408" spans="1:13" hidden="1" x14ac:dyDescent="0.25">
      <c r="A408" s="41"/>
      <c r="B408" s="29"/>
      <c r="C408" s="138"/>
      <c r="D408" s="138"/>
      <c r="E408" s="11"/>
      <c r="F408" s="11"/>
      <c r="G408" s="21"/>
      <c r="H408" s="13"/>
      <c r="I408" s="21"/>
      <c r="J408" s="44"/>
      <c r="K408" s="19">
        <f t="shared" si="28"/>
        <v>0</v>
      </c>
      <c r="L408" s="43"/>
      <c r="M408" s="2"/>
    </row>
    <row r="409" spans="1:13" x14ac:dyDescent="0.25">
      <c r="A409" s="41">
        <v>0</v>
      </c>
      <c r="B409" s="224" t="s">
        <v>43</v>
      </c>
      <c r="C409" s="225"/>
      <c r="D409" s="226"/>
      <c r="E409" s="53"/>
      <c r="F409" s="53"/>
      <c r="G409" s="47"/>
      <c r="H409" s="48"/>
      <c r="I409" s="47"/>
      <c r="J409" s="44"/>
      <c r="K409" s="19">
        <f t="shared" si="28"/>
        <v>0</v>
      </c>
      <c r="L409" s="43"/>
      <c r="M409" s="2"/>
    </row>
    <row r="410" spans="1:13" x14ac:dyDescent="0.25">
      <c r="A410" s="41">
        <v>0</v>
      </c>
      <c r="B410" s="224" t="s">
        <v>42</v>
      </c>
      <c r="C410" s="225"/>
      <c r="D410" s="226"/>
      <c r="E410" s="53"/>
      <c r="F410" s="53"/>
      <c r="G410" s="47"/>
      <c r="H410" s="48"/>
      <c r="I410" s="47"/>
      <c r="J410" s="44"/>
      <c r="K410" s="19">
        <f t="shared" si="28"/>
        <v>0</v>
      </c>
      <c r="L410" s="43"/>
      <c r="M410" s="2"/>
    </row>
    <row r="411" spans="1:13" x14ac:dyDescent="0.25">
      <c r="A411" s="41">
        <v>0</v>
      </c>
      <c r="B411" s="215" t="s">
        <v>39</v>
      </c>
      <c r="C411" s="216"/>
      <c r="D411" s="216"/>
      <c r="E411" s="216"/>
      <c r="F411" s="216"/>
      <c r="G411" s="216"/>
      <c r="H411" s="216"/>
      <c r="I411" s="217"/>
      <c r="J411" s="44"/>
      <c r="K411" s="19">
        <f t="shared" si="28"/>
        <v>0</v>
      </c>
      <c r="L411" s="43"/>
      <c r="M411" s="2"/>
    </row>
    <row r="412" spans="1:13" ht="27" x14ac:dyDescent="0.25">
      <c r="A412" s="41" t="s">
        <v>504</v>
      </c>
      <c r="B412" s="6">
        <v>76111200</v>
      </c>
      <c r="C412" s="7" t="s">
        <v>58</v>
      </c>
      <c r="D412" s="7" t="s">
        <v>505</v>
      </c>
      <c r="E412" s="11" t="s">
        <v>53</v>
      </c>
      <c r="F412" s="11" t="s">
        <v>54</v>
      </c>
      <c r="G412" s="134">
        <v>301000</v>
      </c>
      <c r="H412" s="134">
        <v>1</v>
      </c>
      <c r="I412" s="134">
        <f>+H412*G412/1000</f>
        <v>301</v>
      </c>
      <c r="J412" s="44">
        <v>5113</v>
      </c>
      <c r="K412" s="19">
        <f t="shared" si="28"/>
        <v>301000</v>
      </c>
      <c r="L412" s="43"/>
      <c r="M412" s="2"/>
    </row>
    <row r="413" spans="1:13" ht="33.75" customHeight="1" x14ac:dyDescent="0.25">
      <c r="A413" s="41" t="s">
        <v>195</v>
      </c>
      <c r="B413" s="6" t="s">
        <v>62</v>
      </c>
      <c r="C413" s="102" t="s">
        <v>63</v>
      </c>
      <c r="D413" s="102" t="s">
        <v>506</v>
      </c>
      <c r="E413" s="10" t="s">
        <v>207</v>
      </c>
      <c r="F413" s="6" t="s">
        <v>54</v>
      </c>
      <c r="G413" s="21">
        <v>7786800</v>
      </c>
      <c r="H413" s="13">
        <v>1</v>
      </c>
      <c r="I413" s="21">
        <f t="shared" ref="I413:I433" si="32">G413*H413/1000</f>
        <v>7786.8</v>
      </c>
      <c r="J413" s="44">
        <v>5112</v>
      </c>
      <c r="K413" s="19">
        <f t="shared" si="28"/>
        <v>7786800</v>
      </c>
      <c r="L413" s="43"/>
      <c r="M413" s="2"/>
    </row>
    <row r="414" spans="1:13" ht="33.75" customHeight="1" x14ac:dyDescent="0.25">
      <c r="A414" s="41" t="s">
        <v>195</v>
      </c>
      <c r="B414" s="6" t="s">
        <v>62</v>
      </c>
      <c r="C414" s="102" t="s">
        <v>63</v>
      </c>
      <c r="D414" s="102" t="s">
        <v>507</v>
      </c>
      <c r="E414" s="10" t="s">
        <v>207</v>
      </c>
      <c r="F414" s="6" t="s">
        <v>54</v>
      </c>
      <c r="G414" s="21">
        <v>34830000</v>
      </c>
      <c r="H414" s="13">
        <v>1</v>
      </c>
      <c r="I414" s="21">
        <f t="shared" si="32"/>
        <v>34830</v>
      </c>
      <c r="J414" s="44">
        <v>5112</v>
      </c>
      <c r="K414" s="19">
        <f t="shared" si="28"/>
        <v>34830000</v>
      </c>
      <c r="L414" s="43"/>
      <c r="M414" s="2"/>
    </row>
    <row r="415" spans="1:13" ht="33.75" customHeight="1" x14ac:dyDescent="0.25">
      <c r="A415" s="41" t="s">
        <v>195</v>
      </c>
      <c r="B415" s="6" t="s">
        <v>62</v>
      </c>
      <c r="C415" s="102" t="s">
        <v>63</v>
      </c>
      <c r="D415" s="102" t="s">
        <v>508</v>
      </c>
      <c r="E415" s="10" t="s">
        <v>207</v>
      </c>
      <c r="F415" s="6" t="s">
        <v>54</v>
      </c>
      <c r="G415" s="21">
        <v>5508000</v>
      </c>
      <c r="H415" s="13">
        <v>1</v>
      </c>
      <c r="I415" s="21">
        <f t="shared" si="32"/>
        <v>5508</v>
      </c>
      <c r="J415" s="44">
        <v>5112</v>
      </c>
      <c r="K415" s="19">
        <f t="shared" si="28"/>
        <v>5508000</v>
      </c>
      <c r="L415" s="43"/>
      <c r="M415" s="2"/>
    </row>
    <row r="416" spans="1:13" ht="33.75" customHeight="1" x14ac:dyDescent="0.25">
      <c r="A416" s="41" t="s">
        <v>195</v>
      </c>
      <c r="B416" s="6" t="s">
        <v>62</v>
      </c>
      <c r="C416" s="102" t="s">
        <v>63</v>
      </c>
      <c r="D416" s="102" t="s">
        <v>686</v>
      </c>
      <c r="E416" s="10" t="s">
        <v>207</v>
      </c>
      <c r="F416" s="6" t="s">
        <v>54</v>
      </c>
      <c r="G416" s="21">
        <v>11040000</v>
      </c>
      <c r="H416" s="13">
        <v>1</v>
      </c>
      <c r="I416" s="21">
        <f t="shared" si="32"/>
        <v>11040</v>
      </c>
      <c r="J416" s="44">
        <v>5112</v>
      </c>
      <c r="K416" s="19">
        <f t="shared" si="28"/>
        <v>11040000</v>
      </c>
      <c r="L416" s="43"/>
      <c r="M416" s="2"/>
    </row>
    <row r="417" spans="1:13" ht="33.75" customHeight="1" x14ac:dyDescent="0.25">
      <c r="A417" s="41" t="s">
        <v>195</v>
      </c>
      <c r="B417" s="6" t="s">
        <v>62</v>
      </c>
      <c r="C417" s="102" t="s">
        <v>63</v>
      </c>
      <c r="D417" s="102" t="s">
        <v>687</v>
      </c>
      <c r="E417" s="10" t="s">
        <v>207</v>
      </c>
      <c r="F417" s="6" t="s">
        <v>54</v>
      </c>
      <c r="G417" s="21">
        <v>3722400</v>
      </c>
      <c r="H417" s="13">
        <v>1</v>
      </c>
      <c r="I417" s="21">
        <f t="shared" si="32"/>
        <v>3722.4</v>
      </c>
      <c r="J417" s="44">
        <v>5112</v>
      </c>
      <c r="K417" s="19">
        <f t="shared" si="28"/>
        <v>3722400</v>
      </c>
      <c r="L417" s="43"/>
      <c r="M417" s="2"/>
    </row>
    <row r="418" spans="1:13" ht="33.75" customHeight="1" x14ac:dyDescent="0.25">
      <c r="A418" s="41" t="s">
        <v>195</v>
      </c>
      <c r="B418" s="6" t="s">
        <v>62</v>
      </c>
      <c r="C418" s="102" t="s">
        <v>63</v>
      </c>
      <c r="D418" s="102" t="s">
        <v>688</v>
      </c>
      <c r="E418" s="10" t="s">
        <v>207</v>
      </c>
      <c r="F418" s="6" t="s">
        <v>54</v>
      </c>
      <c r="G418" s="21">
        <v>7350000</v>
      </c>
      <c r="H418" s="13">
        <v>1</v>
      </c>
      <c r="I418" s="21">
        <f t="shared" si="32"/>
        <v>7350</v>
      </c>
      <c r="J418" s="44">
        <v>5112</v>
      </c>
      <c r="K418" s="19">
        <f t="shared" si="28"/>
        <v>7350000</v>
      </c>
      <c r="L418" s="43"/>
      <c r="M418" s="2"/>
    </row>
    <row r="419" spans="1:13" ht="33.75" customHeight="1" x14ac:dyDescent="0.25">
      <c r="A419" s="41" t="s">
        <v>195</v>
      </c>
      <c r="B419" s="6" t="s">
        <v>62</v>
      </c>
      <c r="C419" s="102" t="s">
        <v>63</v>
      </c>
      <c r="D419" s="102" t="s">
        <v>692</v>
      </c>
      <c r="E419" s="10" t="s">
        <v>207</v>
      </c>
      <c r="F419" s="6" t="s">
        <v>54</v>
      </c>
      <c r="G419" s="21">
        <v>8400000</v>
      </c>
      <c r="H419" s="13">
        <v>1</v>
      </c>
      <c r="I419" s="21">
        <f t="shared" si="32"/>
        <v>8400</v>
      </c>
      <c r="J419" s="44">
        <v>5112</v>
      </c>
      <c r="K419" s="19">
        <f t="shared" si="28"/>
        <v>8400000</v>
      </c>
      <c r="L419" s="43"/>
      <c r="M419" s="2"/>
    </row>
    <row r="420" spans="1:13" ht="33.75" customHeight="1" x14ac:dyDescent="0.25">
      <c r="A420" s="41" t="s">
        <v>195</v>
      </c>
      <c r="B420" s="6" t="s">
        <v>62</v>
      </c>
      <c r="C420" s="102" t="s">
        <v>63</v>
      </c>
      <c r="D420" s="102" t="s">
        <v>696</v>
      </c>
      <c r="E420" s="10" t="s">
        <v>207</v>
      </c>
      <c r="F420" s="6" t="s">
        <v>54</v>
      </c>
      <c r="G420" s="21">
        <v>14904000</v>
      </c>
      <c r="H420" s="13">
        <v>1</v>
      </c>
      <c r="I420" s="21">
        <f t="shared" si="32"/>
        <v>14904</v>
      </c>
      <c r="J420" s="44">
        <v>5112</v>
      </c>
      <c r="K420" s="19">
        <f t="shared" si="28"/>
        <v>14904000</v>
      </c>
      <c r="L420" s="43"/>
      <c r="M420" s="2"/>
    </row>
    <row r="421" spans="1:13" ht="33.75" customHeight="1" x14ac:dyDescent="0.25">
      <c r="A421" s="41" t="s">
        <v>195</v>
      </c>
      <c r="B421" s="6" t="s">
        <v>62</v>
      </c>
      <c r="C421" s="102" t="s">
        <v>63</v>
      </c>
      <c r="D421" s="102" t="s">
        <v>697</v>
      </c>
      <c r="E421" s="10" t="s">
        <v>207</v>
      </c>
      <c r="F421" s="6" t="s">
        <v>54</v>
      </c>
      <c r="G421" s="21">
        <v>0</v>
      </c>
      <c r="H421" s="13">
        <v>1</v>
      </c>
      <c r="I421" s="21">
        <f t="shared" si="32"/>
        <v>0</v>
      </c>
      <c r="J421" s="44">
        <v>5112</v>
      </c>
      <c r="K421" s="19">
        <f t="shared" si="28"/>
        <v>0</v>
      </c>
      <c r="L421" s="43"/>
      <c r="M421" s="2"/>
    </row>
    <row r="422" spans="1:13" ht="33.75" customHeight="1" x14ac:dyDescent="0.25">
      <c r="A422" s="41" t="s">
        <v>195</v>
      </c>
      <c r="B422" s="6" t="s">
        <v>62</v>
      </c>
      <c r="C422" s="102" t="s">
        <v>63</v>
      </c>
      <c r="D422" s="102" t="s">
        <v>793</v>
      </c>
      <c r="E422" s="10" t="s">
        <v>207</v>
      </c>
      <c r="F422" s="6" t="s">
        <v>54</v>
      </c>
      <c r="G422" s="21">
        <v>0</v>
      </c>
      <c r="H422" s="13">
        <v>1</v>
      </c>
      <c r="I422" s="21">
        <f t="shared" si="32"/>
        <v>0</v>
      </c>
      <c r="J422" s="44">
        <v>5112</v>
      </c>
      <c r="K422" s="19">
        <f t="shared" ref="K422:K494" si="33">G422*H422</f>
        <v>0</v>
      </c>
      <c r="L422" s="43"/>
      <c r="M422" s="2"/>
    </row>
    <row r="423" spans="1:13" ht="33.75" customHeight="1" x14ac:dyDescent="0.25">
      <c r="A423" s="41" t="s">
        <v>195</v>
      </c>
      <c r="B423" s="6" t="s">
        <v>62</v>
      </c>
      <c r="C423" s="102" t="s">
        <v>63</v>
      </c>
      <c r="D423" s="102" t="s">
        <v>866</v>
      </c>
      <c r="E423" s="10" t="s">
        <v>207</v>
      </c>
      <c r="F423" s="6" t="s">
        <v>54</v>
      </c>
      <c r="G423" s="21">
        <v>2982000</v>
      </c>
      <c r="H423" s="13">
        <v>1</v>
      </c>
      <c r="I423" s="21">
        <f t="shared" si="32"/>
        <v>2982</v>
      </c>
      <c r="J423" s="44">
        <v>5112</v>
      </c>
      <c r="K423" s="19">
        <f t="shared" si="33"/>
        <v>2982000</v>
      </c>
      <c r="L423" s="43"/>
      <c r="M423" s="2"/>
    </row>
    <row r="424" spans="1:13" ht="33.75" customHeight="1" x14ac:dyDescent="0.25">
      <c r="A424" s="41" t="s">
        <v>195</v>
      </c>
      <c r="B424" s="6" t="s">
        <v>62</v>
      </c>
      <c r="C424" s="102" t="s">
        <v>63</v>
      </c>
      <c r="D424" s="102" t="s">
        <v>867</v>
      </c>
      <c r="E424" s="10" t="s">
        <v>207</v>
      </c>
      <c r="F424" s="6" t="s">
        <v>54</v>
      </c>
      <c r="G424" s="21">
        <v>25980000</v>
      </c>
      <c r="H424" s="13">
        <v>1</v>
      </c>
      <c r="I424" s="21">
        <f t="shared" si="32"/>
        <v>25980</v>
      </c>
      <c r="J424" s="44">
        <v>5112</v>
      </c>
      <c r="K424" s="19">
        <f t="shared" si="33"/>
        <v>25980000</v>
      </c>
      <c r="L424" s="43"/>
      <c r="M424" s="2"/>
    </row>
    <row r="425" spans="1:13" ht="33.75" customHeight="1" x14ac:dyDescent="0.25">
      <c r="A425" s="41" t="s">
        <v>195</v>
      </c>
      <c r="B425" s="6" t="s">
        <v>62</v>
      </c>
      <c r="C425" s="102" t="s">
        <v>63</v>
      </c>
      <c r="D425" s="102" t="s">
        <v>874</v>
      </c>
      <c r="E425" s="10" t="s">
        <v>207</v>
      </c>
      <c r="F425" s="6" t="s">
        <v>54</v>
      </c>
      <c r="G425" s="21">
        <v>1182000</v>
      </c>
      <c r="H425" s="13">
        <v>1</v>
      </c>
      <c r="I425" s="21">
        <f t="shared" si="32"/>
        <v>1182</v>
      </c>
      <c r="J425" s="44">
        <v>5112</v>
      </c>
      <c r="K425" s="19">
        <f t="shared" si="33"/>
        <v>1182000</v>
      </c>
      <c r="L425" s="43"/>
      <c r="M425" s="2"/>
    </row>
    <row r="426" spans="1:13" ht="33.75" customHeight="1" x14ac:dyDescent="0.25">
      <c r="A426" s="41" t="s">
        <v>195</v>
      </c>
      <c r="B426" s="6" t="s">
        <v>62</v>
      </c>
      <c r="C426" s="102" t="s">
        <v>63</v>
      </c>
      <c r="D426" s="102" t="s">
        <v>928</v>
      </c>
      <c r="E426" s="10" t="s">
        <v>207</v>
      </c>
      <c r="F426" s="6" t="s">
        <v>54</v>
      </c>
      <c r="G426" s="21">
        <v>13044000</v>
      </c>
      <c r="H426" s="13">
        <v>1</v>
      </c>
      <c r="I426" s="21">
        <f t="shared" si="32"/>
        <v>13044</v>
      </c>
      <c r="J426" s="44">
        <v>5112</v>
      </c>
      <c r="K426" s="19">
        <f t="shared" si="33"/>
        <v>13044000</v>
      </c>
      <c r="L426" s="43"/>
      <c r="M426" s="2"/>
    </row>
    <row r="427" spans="1:13" ht="33.75" customHeight="1" x14ac:dyDescent="0.25">
      <c r="A427" s="41" t="s">
        <v>195</v>
      </c>
      <c r="B427" s="6" t="s">
        <v>62</v>
      </c>
      <c r="C427" s="102" t="s">
        <v>63</v>
      </c>
      <c r="D427" s="132" t="s">
        <v>929</v>
      </c>
      <c r="E427" s="10" t="s">
        <v>207</v>
      </c>
      <c r="F427" s="6" t="s">
        <v>54</v>
      </c>
      <c r="G427" s="21">
        <v>13191000</v>
      </c>
      <c r="H427" s="13">
        <v>1</v>
      </c>
      <c r="I427" s="21">
        <f t="shared" si="32"/>
        <v>13191</v>
      </c>
      <c r="J427" s="44">
        <v>5112</v>
      </c>
      <c r="K427" s="19">
        <f t="shared" si="33"/>
        <v>13191000</v>
      </c>
      <c r="L427" s="43"/>
      <c r="M427" s="2"/>
    </row>
    <row r="428" spans="1:13" ht="33.75" customHeight="1" x14ac:dyDescent="0.25">
      <c r="A428" s="41" t="s">
        <v>195</v>
      </c>
      <c r="B428" s="6" t="s">
        <v>62</v>
      </c>
      <c r="C428" s="102" t="s">
        <v>63</v>
      </c>
      <c r="D428" s="102" t="s">
        <v>930</v>
      </c>
      <c r="E428" s="10" t="s">
        <v>207</v>
      </c>
      <c r="F428" s="6" t="s">
        <v>54</v>
      </c>
      <c r="G428" s="21">
        <v>6120000</v>
      </c>
      <c r="H428" s="13">
        <v>1</v>
      </c>
      <c r="I428" s="21">
        <f t="shared" si="32"/>
        <v>6120</v>
      </c>
      <c r="J428" s="44">
        <v>5112</v>
      </c>
      <c r="K428" s="19">
        <f t="shared" si="33"/>
        <v>6120000</v>
      </c>
      <c r="L428" s="43"/>
      <c r="M428" s="2"/>
    </row>
    <row r="429" spans="1:13" ht="33.75" customHeight="1" x14ac:dyDescent="0.25">
      <c r="A429" s="41" t="s">
        <v>195</v>
      </c>
      <c r="B429" s="6" t="s">
        <v>62</v>
      </c>
      <c r="C429" s="102" t="s">
        <v>63</v>
      </c>
      <c r="D429" s="102" t="s">
        <v>931</v>
      </c>
      <c r="E429" s="10" t="s">
        <v>207</v>
      </c>
      <c r="F429" s="6" t="s">
        <v>54</v>
      </c>
      <c r="G429" s="21">
        <v>1800000</v>
      </c>
      <c r="H429" s="13">
        <v>1</v>
      </c>
      <c r="I429" s="21">
        <f t="shared" si="32"/>
        <v>1800</v>
      </c>
      <c r="J429" s="44">
        <v>5112</v>
      </c>
      <c r="K429" s="19">
        <f t="shared" si="33"/>
        <v>1800000</v>
      </c>
      <c r="L429" s="43"/>
      <c r="M429" s="2"/>
    </row>
    <row r="430" spans="1:13" ht="33.75" customHeight="1" x14ac:dyDescent="0.25">
      <c r="A430" s="41" t="s">
        <v>195</v>
      </c>
      <c r="B430" s="6" t="s">
        <v>62</v>
      </c>
      <c r="C430" s="102" t="s">
        <v>63</v>
      </c>
      <c r="D430" s="102" t="s">
        <v>932</v>
      </c>
      <c r="E430" s="10" t="s">
        <v>207</v>
      </c>
      <c r="F430" s="6" t="s">
        <v>54</v>
      </c>
      <c r="G430" s="21">
        <v>15120000</v>
      </c>
      <c r="H430" s="13">
        <v>1</v>
      </c>
      <c r="I430" s="21">
        <f t="shared" si="32"/>
        <v>15120</v>
      </c>
      <c r="J430" s="44">
        <v>5112</v>
      </c>
      <c r="K430" s="19">
        <f t="shared" si="33"/>
        <v>15120000</v>
      </c>
      <c r="L430" s="43"/>
      <c r="M430" s="2"/>
    </row>
    <row r="431" spans="1:13" ht="33.75" customHeight="1" x14ac:dyDescent="0.25">
      <c r="A431" s="41" t="s">
        <v>195</v>
      </c>
      <c r="B431" s="6" t="s">
        <v>62</v>
      </c>
      <c r="C431" s="102" t="s">
        <v>63</v>
      </c>
      <c r="D431" s="102" t="s">
        <v>933</v>
      </c>
      <c r="E431" s="10" t="s">
        <v>207</v>
      </c>
      <c r="F431" s="6" t="s">
        <v>54</v>
      </c>
      <c r="G431" s="21">
        <v>11430000</v>
      </c>
      <c r="H431" s="13">
        <v>1</v>
      </c>
      <c r="I431" s="21">
        <f t="shared" si="32"/>
        <v>11430</v>
      </c>
      <c r="J431" s="44">
        <v>5112</v>
      </c>
      <c r="K431" s="19">
        <f t="shared" si="33"/>
        <v>11430000</v>
      </c>
      <c r="L431" s="43"/>
      <c r="M431" s="2"/>
    </row>
    <row r="432" spans="1:13" ht="33.75" customHeight="1" x14ac:dyDescent="0.25">
      <c r="A432" s="41" t="s">
        <v>195</v>
      </c>
      <c r="B432" s="6" t="s">
        <v>62</v>
      </c>
      <c r="C432" s="102" t="s">
        <v>63</v>
      </c>
      <c r="D432" s="102" t="s">
        <v>934</v>
      </c>
      <c r="E432" s="10" t="s">
        <v>207</v>
      </c>
      <c r="F432" s="6" t="s">
        <v>54</v>
      </c>
      <c r="G432" s="21">
        <v>5520000</v>
      </c>
      <c r="H432" s="13">
        <v>1</v>
      </c>
      <c r="I432" s="21">
        <f t="shared" si="32"/>
        <v>5520</v>
      </c>
      <c r="J432" s="44">
        <v>5112</v>
      </c>
      <c r="K432" s="19">
        <f t="shared" si="33"/>
        <v>5520000</v>
      </c>
      <c r="L432" s="43"/>
      <c r="M432" s="2"/>
    </row>
    <row r="433" spans="1:13" ht="33.75" customHeight="1" x14ac:dyDescent="0.25">
      <c r="A433" s="41" t="s">
        <v>195</v>
      </c>
      <c r="B433" s="6" t="s">
        <v>62</v>
      </c>
      <c r="C433" s="102" t="s">
        <v>63</v>
      </c>
      <c r="D433" s="102" t="s">
        <v>935</v>
      </c>
      <c r="E433" s="10" t="s">
        <v>207</v>
      </c>
      <c r="F433" s="6" t="s">
        <v>54</v>
      </c>
      <c r="G433" s="21">
        <v>0</v>
      </c>
      <c r="H433" s="13">
        <v>1</v>
      </c>
      <c r="I433" s="21">
        <f t="shared" si="32"/>
        <v>0</v>
      </c>
      <c r="J433" s="44">
        <v>5112</v>
      </c>
      <c r="K433" s="19">
        <f t="shared" si="33"/>
        <v>0</v>
      </c>
      <c r="L433" s="43"/>
      <c r="M433" s="2"/>
    </row>
    <row r="434" spans="1:13" x14ac:dyDescent="0.25">
      <c r="A434" s="41">
        <v>0</v>
      </c>
      <c r="B434" s="215" t="s">
        <v>8</v>
      </c>
      <c r="C434" s="216"/>
      <c r="D434" s="216"/>
      <c r="E434" s="216"/>
      <c r="F434" s="216"/>
      <c r="G434" s="216"/>
      <c r="H434" s="216"/>
      <c r="I434" s="217"/>
      <c r="J434" s="44"/>
      <c r="K434" s="19">
        <f t="shared" si="33"/>
        <v>0</v>
      </c>
      <c r="L434" s="43"/>
      <c r="M434" s="2"/>
    </row>
    <row r="435" spans="1:13" ht="34.5" customHeight="1" x14ac:dyDescent="0.25">
      <c r="A435" s="41">
        <v>713</v>
      </c>
      <c r="B435" s="6">
        <v>71351540</v>
      </c>
      <c r="C435" s="102" t="s">
        <v>495</v>
      </c>
      <c r="D435" s="102" t="s">
        <v>509</v>
      </c>
      <c r="E435" s="10" t="s">
        <v>263</v>
      </c>
      <c r="F435" s="6" t="s">
        <v>54</v>
      </c>
      <c r="G435" s="21">
        <v>637000</v>
      </c>
      <c r="H435" s="13">
        <v>1</v>
      </c>
      <c r="I435" s="21">
        <f>+H435*G435/1000</f>
        <v>637</v>
      </c>
      <c r="J435" s="44">
        <v>5112</v>
      </c>
      <c r="K435" s="19">
        <f t="shared" si="33"/>
        <v>637000</v>
      </c>
      <c r="L435" s="43"/>
      <c r="M435" s="2"/>
    </row>
    <row r="436" spans="1:13" ht="34.5" customHeight="1" x14ac:dyDescent="0.25">
      <c r="A436" s="41">
        <v>713</v>
      </c>
      <c r="B436" s="6">
        <v>71351540</v>
      </c>
      <c r="C436" s="102" t="s">
        <v>495</v>
      </c>
      <c r="D436" s="102" t="s">
        <v>510</v>
      </c>
      <c r="E436" s="10" t="s">
        <v>263</v>
      </c>
      <c r="F436" s="6" t="s">
        <v>54</v>
      </c>
      <c r="G436" s="21">
        <v>124000</v>
      </c>
      <c r="H436" s="13">
        <v>1</v>
      </c>
      <c r="I436" s="21">
        <f t="shared" ref="I436:I476" si="34">+H436*G436/1000</f>
        <v>124</v>
      </c>
      <c r="J436" s="44">
        <v>5112</v>
      </c>
      <c r="K436" s="19">
        <f t="shared" si="33"/>
        <v>124000</v>
      </c>
      <c r="L436" s="43"/>
      <c r="M436" s="2"/>
    </row>
    <row r="437" spans="1:13" ht="34.5" customHeight="1" x14ac:dyDescent="0.25">
      <c r="A437" s="41">
        <v>713</v>
      </c>
      <c r="B437" s="6">
        <v>71351540</v>
      </c>
      <c r="C437" s="102" t="s">
        <v>495</v>
      </c>
      <c r="D437" s="102" t="s">
        <v>511</v>
      </c>
      <c r="E437" s="10" t="s">
        <v>263</v>
      </c>
      <c r="F437" s="6" t="s">
        <v>54</v>
      </c>
      <c r="G437" s="21">
        <v>184000</v>
      </c>
      <c r="H437" s="13">
        <v>1</v>
      </c>
      <c r="I437" s="21">
        <f t="shared" si="34"/>
        <v>184</v>
      </c>
      <c r="J437" s="44">
        <v>5112</v>
      </c>
      <c r="K437" s="19">
        <f t="shared" si="33"/>
        <v>184000</v>
      </c>
      <c r="L437" s="43"/>
      <c r="M437" s="2"/>
    </row>
    <row r="438" spans="1:13" ht="34.5" customHeight="1" x14ac:dyDescent="0.25">
      <c r="A438" s="41" t="s">
        <v>358</v>
      </c>
      <c r="B438" s="6" t="s">
        <v>499</v>
      </c>
      <c r="C438" s="102" t="s">
        <v>359</v>
      </c>
      <c r="D438" s="102" t="s">
        <v>512</v>
      </c>
      <c r="E438" s="10" t="s">
        <v>53</v>
      </c>
      <c r="F438" s="6" t="s">
        <v>54</v>
      </c>
      <c r="G438" s="21">
        <v>70000</v>
      </c>
      <c r="H438" s="13">
        <v>1</v>
      </c>
      <c r="I438" s="21">
        <f t="shared" si="34"/>
        <v>70</v>
      </c>
      <c r="J438" s="44">
        <v>5112</v>
      </c>
      <c r="K438" s="19">
        <f t="shared" si="33"/>
        <v>70000</v>
      </c>
      <c r="L438" s="43"/>
      <c r="M438" s="2"/>
    </row>
    <row r="439" spans="1:13" ht="34.5" customHeight="1" x14ac:dyDescent="0.25">
      <c r="A439" s="41" t="s">
        <v>358</v>
      </c>
      <c r="B439" s="6" t="s">
        <v>499</v>
      </c>
      <c r="C439" s="102" t="s">
        <v>359</v>
      </c>
      <c r="D439" s="102" t="s">
        <v>513</v>
      </c>
      <c r="E439" s="10" t="s">
        <v>53</v>
      </c>
      <c r="F439" s="6" t="s">
        <v>54</v>
      </c>
      <c r="G439" s="21">
        <v>300000</v>
      </c>
      <c r="H439" s="13">
        <v>1</v>
      </c>
      <c r="I439" s="21">
        <f t="shared" si="34"/>
        <v>300</v>
      </c>
      <c r="J439" s="44">
        <v>5112</v>
      </c>
      <c r="K439" s="19">
        <f t="shared" si="33"/>
        <v>300000</v>
      </c>
      <c r="L439" s="43"/>
      <c r="M439" s="2"/>
    </row>
    <row r="440" spans="1:13" ht="34.5" customHeight="1" x14ac:dyDescent="0.25">
      <c r="A440" s="41" t="s">
        <v>358</v>
      </c>
      <c r="B440" s="6" t="s">
        <v>499</v>
      </c>
      <c r="C440" s="102" t="s">
        <v>359</v>
      </c>
      <c r="D440" s="102" t="s">
        <v>514</v>
      </c>
      <c r="E440" s="10" t="s">
        <v>53</v>
      </c>
      <c r="F440" s="6" t="s">
        <v>54</v>
      </c>
      <c r="G440" s="21">
        <v>50000</v>
      </c>
      <c r="H440" s="13">
        <v>1</v>
      </c>
      <c r="I440" s="21">
        <f t="shared" si="34"/>
        <v>50</v>
      </c>
      <c r="J440" s="44">
        <v>5112</v>
      </c>
      <c r="K440" s="19">
        <f t="shared" si="33"/>
        <v>50000</v>
      </c>
      <c r="L440" s="43"/>
      <c r="M440" s="2"/>
    </row>
    <row r="441" spans="1:13" ht="34.5" customHeight="1" x14ac:dyDescent="0.25">
      <c r="A441" s="41">
        <v>713</v>
      </c>
      <c r="B441" s="6">
        <v>71351540</v>
      </c>
      <c r="C441" s="102" t="s">
        <v>495</v>
      </c>
      <c r="D441" s="102" t="s">
        <v>689</v>
      </c>
      <c r="E441" s="10" t="s">
        <v>263</v>
      </c>
      <c r="F441" s="6" t="s">
        <v>54</v>
      </c>
      <c r="G441" s="21">
        <v>195000</v>
      </c>
      <c r="H441" s="13">
        <v>1</v>
      </c>
      <c r="I441" s="21">
        <f t="shared" si="34"/>
        <v>195</v>
      </c>
      <c r="J441" s="44">
        <v>5112</v>
      </c>
      <c r="K441" s="19">
        <f t="shared" si="33"/>
        <v>195000</v>
      </c>
      <c r="L441" s="43"/>
      <c r="M441" s="2"/>
    </row>
    <row r="442" spans="1:13" ht="34.5" customHeight="1" x14ac:dyDescent="0.25">
      <c r="A442" s="41">
        <v>713</v>
      </c>
      <c r="B442" s="6">
        <v>71351540</v>
      </c>
      <c r="C442" s="102" t="s">
        <v>495</v>
      </c>
      <c r="D442" s="102" t="s">
        <v>690</v>
      </c>
      <c r="E442" s="10" t="s">
        <v>263</v>
      </c>
      <c r="F442" s="6" t="s">
        <v>54</v>
      </c>
      <c r="G442" s="21">
        <v>87000</v>
      </c>
      <c r="H442" s="13">
        <v>1</v>
      </c>
      <c r="I442" s="21">
        <f t="shared" si="34"/>
        <v>87</v>
      </c>
      <c r="J442" s="44">
        <v>5112</v>
      </c>
      <c r="K442" s="19">
        <f t="shared" si="33"/>
        <v>87000</v>
      </c>
      <c r="L442" s="43"/>
      <c r="M442" s="2"/>
    </row>
    <row r="443" spans="1:13" ht="34.5" customHeight="1" x14ac:dyDescent="0.25">
      <c r="A443" s="41">
        <v>713</v>
      </c>
      <c r="B443" s="6">
        <v>71351540</v>
      </c>
      <c r="C443" s="102" t="s">
        <v>495</v>
      </c>
      <c r="D443" s="102" t="s">
        <v>691</v>
      </c>
      <c r="E443" s="10" t="s">
        <v>263</v>
      </c>
      <c r="F443" s="6" t="s">
        <v>54</v>
      </c>
      <c r="G443" s="21">
        <v>167000</v>
      </c>
      <c r="H443" s="13">
        <v>1</v>
      </c>
      <c r="I443" s="21">
        <f t="shared" si="34"/>
        <v>167</v>
      </c>
      <c r="J443" s="44">
        <v>5112</v>
      </c>
      <c r="K443" s="19">
        <f t="shared" si="33"/>
        <v>167000</v>
      </c>
      <c r="L443" s="43"/>
      <c r="M443" s="2"/>
    </row>
    <row r="444" spans="1:13" ht="34.5" customHeight="1" x14ac:dyDescent="0.25">
      <c r="A444" s="41">
        <v>713</v>
      </c>
      <c r="B444" s="6">
        <v>71351540</v>
      </c>
      <c r="C444" s="102" t="s">
        <v>495</v>
      </c>
      <c r="D444" s="102" t="s">
        <v>693</v>
      </c>
      <c r="E444" s="10" t="s">
        <v>263</v>
      </c>
      <c r="F444" s="6" t="s">
        <v>54</v>
      </c>
      <c r="G444" s="21">
        <v>213000</v>
      </c>
      <c r="H444" s="13">
        <v>1</v>
      </c>
      <c r="I444" s="21">
        <f t="shared" si="34"/>
        <v>213</v>
      </c>
      <c r="J444" s="44">
        <v>5112</v>
      </c>
      <c r="K444" s="19">
        <f t="shared" si="33"/>
        <v>213000</v>
      </c>
      <c r="L444" s="43"/>
      <c r="M444" s="2"/>
    </row>
    <row r="445" spans="1:13" ht="34.5" customHeight="1" x14ac:dyDescent="0.25">
      <c r="A445" s="41">
        <v>713</v>
      </c>
      <c r="B445" s="6">
        <v>71351540</v>
      </c>
      <c r="C445" s="102" t="s">
        <v>495</v>
      </c>
      <c r="D445" s="102" t="s">
        <v>694</v>
      </c>
      <c r="E445" s="10" t="s">
        <v>263</v>
      </c>
      <c r="F445" s="6" t="s">
        <v>54</v>
      </c>
      <c r="G445" s="21">
        <v>378000</v>
      </c>
      <c r="H445" s="13">
        <v>1</v>
      </c>
      <c r="I445" s="21">
        <f t="shared" si="34"/>
        <v>378</v>
      </c>
      <c r="J445" s="44">
        <v>5112</v>
      </c>
      <c r="K445" s="19">
        <f t="shared" si="33"/>
        <v>378000</v>
      </c>
      <c r="L445" s="43"/>
      <c r="M445" s="2"/>
    </row>
    <row r="446" spans="1:13" ht="34.5" customHeight="1" x14ac:dyDescent="0.25">
      <c r="A446" s="41">
        <v>713</v>
      </c>
      <c r="B446" s="6">
        <v>71351540</v>
      </c>
      <c r="C446" s="102" t="s">
        <v>495</v>
      </c>
      <c r="D446" s="102" t="s">
        <v>695</v>
      </c>
      <c r="E446" s="10" t="s">
        <v>263</v>
      </c>
      <c r="F446" s="6" t="s">
        <v>54</v>
      </c>
      <c r="G446" s="21">
        <v>261000</v>
      </c>
      <c r="H446" s="13">
        <v>1</v>
      </c>
      <c r="I446" s="21">
        <f t="shared" si="34"/>
        <v>261</v>
      </c>
      <c r="J446" s="44">
        <v>5112</v>
      </c>
      <c r="K446" s="19">
        <f t="shared" si="33"/>
        <v>261000</v>
      </c>
      <c r="L446" s="43"/>
      <c r="M446" s="2"/>
    </row>
    <row r="447" spans="1:13" ht="34.5" customHeight="1" x14ac:dyDescent="0.25">
      <c r="A447" s="41" t="s">
        <v>358</v>
      </c>
      <c r="B447" s="6" t="s">
        <v>499</v>
      </c>
      <c r="C447" s="102" t="s">
        <v>359</v>
      </c>
      <c r="D447" s="102" t="s">
        <v>698</v>
      </c>
      <c r="E447" s="10" t="s">
        <v>53</v>
      </c>
      <c r="F447" s="6" t="s">
        <v>54</v>
      </c>
      <c r="G447" s="21">
        <v>100000</v>
      </c>
      <c r="H447" s="13">
        <v>1</v>
      </c>
      <c r="I447" s="21">
        <f t="shared" si="34"/>
        <v>100</v>
      </c>
      <c r="J447" s="44">
        <v>5112</v>
      </c>
      <c r="K447" s="19">
        <f t="shared" si="33"/>
        <v>100000</v>
      </c>
      <c r="L447" s="43"/>
      <c r="M447" s="2"/>
    </row>
    <row r="448" spans="1:13" ht="34.5" customHeight="1" x14ac:dyDescent="0.25">
      <c r="A448" s="41" t="s">
        <v>358</v>
      </c>
      <c r="B448" s="6" t="s">
        <v>499</v>
      </c>
      <c r="C448" s="102" t="s">
        <v>359</v>
      </c>
      <c r="D448" s="102" t="s">
        <v>699</v>
      </c>
      <c r="E448" s="10" t="s">
        <v>53</v>
      </c>
      <c r="F448" s="6" t="s">
        <v>54</v>
      </c>
      <c r="G448" s="21">
        <v>35000</v>
      </c>
      <c r="H448" s="13">
        <v>1</v>
      </c>
      <c r="I448" s="21">
        <f t="shared" si="34"/>
        <v>35</v>
      </c>
      <c r="J448" s="44">
        <v>5112</v>
      </c>
      <c r="K448" s="19">
        <f t="shared" si="33"/>
        <v>35000</v>
      </c>
      <c r="L448" s="43"/>
      <c r="M448" s="2"/>
    </row>
    <row r="449" spans="1:13" ht="34.5" customHeight="1" x14ac:dyDescent="0.25">
      <c r="A449" s="41" t="s">
        <v>358</v>
      </c>
      <c r="B449" s="6" t="s">
        <v>499</v>
      </c>
      <c r="C449" s="102" t="s">
        <v>359</v>
      </c>
      <c r="D449" s="102" t="s">
        <v>700</v>
      </c>
      <c r="E449" s="10" t="s">
        <v>53</v>
      </c>
      <c r="F449" s="6" t="s">
        <v>54</v>
      </c>
      <c r="G449" s="21">
        <v>70000</v>
      </c>
      <c r="H449" s="13">
        <v>1</v>
      </c>
      <c r="I449" s="21">
        <f t="shared" si="34"/>
        <v>70</v>
      </c>
      <c r="J449" s="44">
        <v>5112</v>
      </c>
      <c r="K449" s="19">
        <f t="shared" si="33"/>
        <v>70000</v>
      </c>
      <c r="L449" s="43"/>
      <c r="M449" s="2"/>
    </row>
    <row r="450" spans="1:13" ht="34.5" customHeight="1" x14ac:dyDescent="0.25">
      <c r="A450" s="41" t="s">
        <v>358</v>
      </c>
      <c r="B450" s="6" t="s">
        <v>499</v>
      </c>
      <c r="C450" s="102" t="s">
        <v>359</v>
      </c>
      <c r="D450" s="102" t="s">
        <v>701</v>
      </c>
      <c r="E450" s="10" t="s">
        <v>53</v>
      </c>
      <c r="F450" s="6" t="s">
        <v>54</v>
      </c>
      <c r="G450" s="21">
        <v>90000</v>
      </c>
      <c r="H450" s="13">
        <v>1</v>
      </c>
      <c r="I450" s="21">
        <f t="shared" si="34"/>
        <v>90</v>
      </c>
      <c r="J450" s="44">
        <v>5112</v>
      </c>
      <c r="K450" s="19">
        <f t="shared" si="33"/>
        <v>90000</v>
      </c>
      <c r="L450" s="43"/>
      <c r="M450" s="2"/>
    </row>
    <row r="451" spans="1:13" ht="34.5" customHeight="1" x14ac:dyDescent="0.25">
      <c r="A451" s="41" t="s">
        <v>358</v>
      </c>
      <c r="B451" s="6" t="s">
        <v>499</v>
      </c>
      <c r="C451" s="102" t="s">
        <v>359</v>
      </c>
      <c r="D451" s="102" t="s">
        <v>702</v>
      </c>
      <c r="E451" s="10" t="s">
        <v>53</v>
      </c>
      <c r="F451" s="6" t="s">
        <v>54</v>
      </c>
      <c r="G451" s="21">
        <v>150000</v>
      </c>
      <c r="H451" s="13">
        <v>1</v>
      </c>
      <c r="I451" s="21">
        <f t="shared" si="34"/>
        <v>150</v>
      </c>
      <c r="J451" s="44">
        <v>5112</v>
      </c>
      <c r="K451" s="19">
        <f t="shared" si="33"/>
        <v>150000</v>
      </c>
      <c r="L451" s="43"/>
      <c r="M451" s="2"/>
    </row>
    <row r="452" spans="1:13" ht="34.5" customHeight="1" x14ac:dyDescent="0.25">
      <c r="A452" s="41" t="s">
        <v>358</v>
      </c>
      <c r="B452" s="6" t="s">
        <v>499</v>
      </c>
      <c r="C452" s="102" t="s">
        <v>359</v>
      </c>
      <c r="D452" s="102" t="s">
        <v>703</v>
      </c>
      <c r="E452" s="10" t="s">
        <v>53</v>
      </c>
      <c r="F452" s="6" t="s">
        <v>54</v>
      </c>
      <c r="G452" s="21">
        <v>100000</v>
      </c>
      <c r="H452" s="13">
        <v>1</v>
      </c>
      <c r="I452" s="21">
        <f t="shared" si="34"/>
        <v>100</v>
      </c>
      <c r="J452" s="44">
        <v>5112</v>
      </c>
      <c r="K452" s="19">
        <f t="shared" si="33"/>
        <v>100000</v>
      </c>
      <c r="L452" s="43"/>
      <c r="M452" s="2"/>
    </row>
    <row r="453" spans="1:13" ht="34.5" customHeight="1" x14ac:dyDescent="0.25">
      <c r="A453" s="41">
        <v>713</v>
      </c>
      <c r="B453" s="6">
        <v>71351540</v>
      </c>
      <c r="C453" s="102" t="s">
        <v>495</v>
      </c>
      <c r="D453" s="102" t="s">
        <v>794</v>
      </c>
      <c r="E453" s="10" t="s">
        <v>263</v>
      </c>
      <c r="F453" s="6" t="s">
        <v>54</v>
      </c>
      <c r="G453" s="21">
        <v>88000</v>
      </c>
      <c r="H453" s="13">
        <v>1</v>
      </c>
      <c r="I453" s="21">
        <f t="shared" si="34"/>
        <v>88</v>
      </c>
      <c r="J453" s="44">
        <v>5112</v>
      </c>
      <c r="K453" s="19">
        <f t="shared" si="33"/>
        <v>88000</v>
      </c>
      <c r="L453" s="43"/>
      <c r="M453" s="2"/>
    </row>
    <row r="454" spans="1:13" ht="34.5" customHeight="1" x14ac:dyDescent="0.25">
      <c r="A454" s="41">
        <v>713</v>
      </c>
      <c r="B454" s="6">
        <v>71351540</v>
      </c>
      <c r="C454" s="102" t="s">
        <v>495</v>
      </c>
      <c r="D454" s="102" t="s">
        <v>864</v>
      </c>
      <c r="E454" s="10" t="s">
        <v>263</v>
      </c>
      <c r="F454" s="6" t="s">
        <v>54</v>
      </c>
      <c r="G454" s="21">
        <v>68000</v>
      </c>
      <c r="H454" s="13">
        <v>1</v>
      </c>
      <c r="I454" s="21">
        <f t="shared" si="34"/>
        <v>68</v>
      </c>
      <c r="J454" s="44">
        <v>5112</v>
      </c>
      <c r="K454" s="19">
        <f t="shared" si="33"/>
        <v>68000</v>
      </c>
      <c r="L454" s="43"/>
      <c r="M454" s="2"/>
    </row>
    <row r="455" spans="1:13" ht="34.5" customHeight="1" x14ac:dyDescent="0.25">
      <c r="A455" s="41">
        <v>713</v>
      </c>
      <c r="B455" s="6">
        <v>71351540</v>
      </c>
      <c r="C455" s="102" t="s">
        <v>495</v>
      </c>
      <c r="D455" s="102" t="s">
        <v>865</v>
      </c>
      <c r="E455" s="10" t="s">
        <v>263</v>
      </c>
      <c r="F455" s="6" t="s">
        <v>54</v>
      </c>
      <c r="G455" s="21">
        <v>513000</v>
      </c>
      <c r="H455" s="13">
        <v>1</v>
      </c>
      <c r="I455" s="21">
        <f t="shared" si="34"/>
        <v>513</v>
      </c>
      <c r="J455" s="44">
        <v>5112</v>
      </c>
      <c r="K455" s="19">
        <f t="shared" si="33"/>
        <v>513000</v>
      </c>
      <c r="L455" s="43"/>
      <c r="M455" s="2"/>
    </row>
    <row r="456" spans="1:13" ht="34.5" customHeight="1" x14ac:dyDescent="0.25">
      <c r="A456" s="41">
        <v>713</v>
      </c>
      <c r="B456" s="6">
        <v>71351540</v>
      </c>
      <c r="C456" s="102" t="s">
        <v>495</v>
      </c>
      <c r="D456" s="102" t="s">
        <v>888</v>
      </c>
      <c r="E456" s="10" t="s">
        <v>263</v>
      </c>
      <c r="F456" s="6" t="s">
        <v>54</v>
      </c>
      <c r="G456" s="21">
        <v>43000</v>
      </c>
      <c r="H456" s="13">
        <v>1</v>
      </c>
      <c r="I456" s="21">
        <f t="shared" si="34"/>
        <v>43</v>
      </c>
      <c r="J456" s="44">
        <v>5112</v>
      </c>
      <c r="K456" s="19">
        <f t="shared" si="33"/>
        <v>43000</v>
      </c>
      <c r="L456" s="43"/>
      <c r="M456" s="2"/>
    </row>
    <row r="457" spans="1:13" ht="34.5" customHeight="1" x14ac:dyDescent="0.25">
      <c r="A457" s="41" t="s">
        <v>358</v>
      </c>
      <c r="B457" s="6" t="s">
        <v>499</v>
      </c>
      <c r="C457" s="102" t="s">
        <v>359</v>
      </c>
      <c r="D457" s="102" t="s">
        <v>891</v>
      </c>
      <c r="E457" s="10" t="s">
        <v>53</v>
      </c>
      <c r="F457" s="6" t="s">
        <v>54</v>
      </c>
      <c r="G457" s="21">
        <v>39000</v>
      </c>
      <c r="H457" s="13">
        <v>1</v>
      </c>
      <c r="I457" s="21">
        <f t="shared" si="34"/>
        <v>39</v>
      </c>
      <c r="J457" s="44">
        <v>5112</v>
      </c>
      <c r="K457" s="19">
        <f t="shared" si="33"/>
        <v>39000</v>
      </c>
      <c r="L457" s="43"/>
      <c r="M457" s="2"/>
    </row>
    <row r="458" spans="1:13" ht="34.5" customHeight="1" x14ac:dyDescent="0.25">
      <c r="A458" s="41" t="s">
        <v>358</v>
      </c>
      <c r="B458" s="6" t="s">
        <v>499</v>
      </c>
      <c r="C458" s="102" t="s">
        <v>359</v>
      </c>
      <c r="D458" s="102" t="s">
        <v>892</v>
      </c>
      <c r="E458" s="10" t="s">
        <v>53</v>
      </c>
      <c r="F458" s="6" t="s">
        <v>54</v>
      </c>
      <c r="G458" s="21">
        <v>30000</v>
      </c>
      <c r="H458" s="13">
        <v>1</v>
      </c>
      <c r="I458" s="21">
        <f t="shared" si="34"/>
        <v>30</v>
      </c>
      <c r="J458" s="44">
        <v>5112</v>
      </c>
      <c r="K458" s="19">
        <f t="shared" si="33"/>
        <v>30000</v>
      </c>
      <c r="L458" s="43"/>
      <c r="M458" s="2"/>
    </row>
    <row r="459" spans="1:13" ht="34.5" customHeight="1" x14ac:dyDescent="0.25">
      <c r="A459" s="41" t="s">
        <v>358</v>
      </c>
      <c r="B459" s="6" t="s">
        <v>499</v>
      </c>
      <c r="C459" s="102" t="s">
        <v>359</v>
      </c>
      <c r="D459" s="102" t="s">
        <v>893</v>
      </c>
      <c r="E459" s="10" t="s">
        <v>53</v>
      </c>
      <c r="F459" s="6" t="s">
        <v>54</v>
      </c>
      <c r="G459" s="21">
        <v>200000</v>
      </c>
      <c r="H459" s="13">
        <v>1</v>
      </c>
      <c r="I459" s="21">
        <f t="shared" si="34"/>
        <v>200</v>
      </c>
      <c r="J459" s="44">
        <v>5112</v>
      </c>
      <c r="K459" s="19">
        <f t="shared" si="33"/>
        <v>200000</v>
      </c>
      <c r="L459" s="43"/>
      <c r="M459" s="2"/>
    </row>
    <row r="460" spans="1:13" ht="34.5" customHeight="1" x14ac:dyDescent="0.25">
      <c r="A460" s="41" t="s">
        <v>358</v>
      </c>
      <c r="B460" s="6" t="s">
        <v>499</v>
      </c>
      <c r="C460" s="102" t="s">
        <v>359</v>
      </c>
      <c r="D460" s="102" t="s">
        <v>894</v>
      </c>
      <c r="E460" s="10" t="s">
        <v>53</v>
      </c>
      <c r="F460" s="6" t="s">
        <v>54</v>
      </c>
      <c r="G460" s="21">
        <v>5000</v>
      </c>
      <c r="H460" s="13">
        <v>1</v>
      </c>
      <c r="I460" s="21">
        <f t="shared" si="34"/>
        <v>5</v>
      </c>
      <c r="J460" s="44">
        <v>5112</v>
      </c>
      <c r="K460" s="19">
        <f t="shared" si="33"/>
        <v>5000</v>
      </c>
      <c r="L460" s="43"/>
      <c r="M460" s="2"/>
    </row>
    <row r="461" spans="1:13" ht="34.5" customHeight="1" x14ac:dyDescent="0.25">
      <c r="A461" s="41" t="s">
        <v>195</v>
      </c>
      <c r="B461" s="6">
        <v>71351540</v>
      </c>
      <c r="C461" s="102" t="s">
        <v>495</v>
      </c>
      <c r="D461" s="102" t="s">
        <v>943</v>
      </c>
      <c r="E461" s="10" t="s">
        <v>207</v>
      </c>
      <c r="F461" s="6" t="s">
        <v>54</v>
      </c>
      <c r="G461" s="21">
        <v>362000</v>
      </c>
      <c r="H461" s="13">
        <v>1</v>
      </c>
      <c r="I461" s="21">
        <f t="shared" si="34"/>
        <v>362</v>
      </c>
      <c r="J461" s="44">
        <v>5112</v>
      </c>
      <c r="K461" s="19">
        <f t="shared" si="33"/>
        <v>362000</v>
      </c>
      <c r="L461" s="43"/>
      <c r="M461" s="2"/>
    </row>
    <row r="462" spans="1:13" ht="34.5" customHeight="1" x14ac:dyDescent="0.25">
      <c r="A462" s="41" t="s">
        <v>195</v>
      </c>
      <c r="B462" s="145">
        <v>71351540</v>
      </c>
      <c r="C462" s="146" t="s">
        <v>495</v>
      </c>
      <c r="D462" s="147" t="s">
        <v>942</v>
      </c>
      <c r="E462" s="148" t="s">
        <v>207</v>
      </c>
      <c r="F462" s="145" t="s">
        <v>54</v>
      </c>
      <c r="G462" s="149">
        <v>294000</v>
      </c>
      <c r="H462" s="150">
        <v>1</v>
      </c>
      <c r="I462" s="149">
        <f t="shared" si="34"/>
        <v>294</v>
      </c>
      <c r="J462" s="44">
        <v>5112</v>
      </c>
      <c r="K462" s="19">
        <f t="shared" si="33"/>
        <v>294000</v>
      </c>
      <c r="L462" s="43"/>
      <c r="M462" s="2"/>
    </row>
    <row r="463" spans="1:13" ht="34.5" customHeight="1" x14ac:dyDescent="0.25">
      <c r="A463" s="41" t="s">
        <v>358</v>
      </c>
      <c r="B463" s="6" t="s">
        <v>499</v>
      </c>
      <c r="C463" s="102" t="s">
        <v>359</v>
      </c>
      <c r="D463" s="104" t="s">
        <v>974</v>
      </c>
      <c r="E463" s="10" t="s">
        <v>53</v>
      </c>
      <c r="F463" s="6" t="s">
        <v>54</v>
      </c>
      <c r="G463" s="21">
        <v>130000</v>
      </c>
      <c r="H463" s="13">
        <v>1</v>
      </c>
      <c r="I463" s="21">
        <f t="shared" si="34"/>
        <v>130</v>
      </c>
      <c r="J463" s="44">
        <v>5112</v>
      </c>
      <c r="K463" s="19">
        <f t="shared" si="33"/>
        <v>130000</v>
      </c>
      <c r="L463" s="43"/>
      <c r="M463" s="2"/>
    </row>
    <row r="464" spans="1:13" ht="34.5" customHeight="1" x14ac:dyDescent="0.25">
      <c r="A464" s="41" t="s">
        <v>195</v>
      </c>
      <c r="B464" s="6">
        <v>71351540</v>
      </c>
      <c r="C464" s="102" t="s">
        <v>495</v>
      </c>
      <c r="D464" s="102" t="s">
        <v>941</v>
      </c>
      <c r="E464" s="10" t="s">
        <v>207</v>
      </c>
      <c r="F464" s="6" t="s">
        <v>54</v>
      </c>
      <c r="G464" s="21">
        <v>177000</v>
      </c>
      <c r="H464" s="13">
        <v>1</v>
      </c>
      <c r="I464" s="21">
        <f t="shared" si="34"/>
        <v>177</v>
      </c>
      <c r="J464" s="44">
        <v>5112</v>
      </c>
      <c r="K464" s="19">
        <f t="shared" si="33"/>
        <v>177000</v>
      </c>
      <c r="L464" s="43"/>
      <c r="M464" s="2"/>
    </row>
    <row r="465" spans="1:76" ht="34.5" customHeight="1" x14ac:dyDescent="0.25">
      <c r="A465" s="41" t="s">
        <v>195</v>
      </c>
      <c r="B465" s="6">
        <v>71351540</v>
      </c>
      <c r="C465" s="102" t="s">
        <v>495</v>
      </c>
      <c r="D465" s="102" t="s">
        <v>940</v>
      </c>
      <c r="E465" s="10" t="s">
        <v>207</v>
      </c>
      <c r="F465" s="6" t="s">
        <v>54</v>
      </c>
      <c r="G465" s="21">
        <v>57000</v>
      </c>
      <c r="H465" s="13">
        <v>1</v>
      </c>
      <c r="I465" s="21">
        <f t="shared" si="34"/>
        <v>57</v>
      </c>
      <c r="J465" s="44">
        <v>5112</v>
      </c>
      <c r="K465" s="19">
        <f t="shared" si="33"/>
        <v>57000</v>
      </c>
      <c r="L465" s="43"/>
      <c r="M465" s="2"/>
    </row>
    <row r="466" spans="1:76" ht="34.5" customHeight="1" x14ac:dyDescent="0.25">
      <c r="A466" s="41" t="s">
        <v>358</v>
      </c>
      <c r="B466" s="6" t="s">
        <v>499</v>
      </c>
      <c r="C466" s="102" t="s">
        <v>359</v>
      </c>
      <c r="D466" s="102" t="s">
        <v>975</v>
      </c>
      <c r="E466" s="10" t="s">
        <v>53</v>
      </c>
      <c r="F466" s="6" t="s">
        <v>54</v>
      </c>
      <c r="G466" s="21">
        <v>18000</v>
      </c>
      <c r="H466" s="13">
        <v>1</v>
      </c>
      <c r="I466" s="21">
        <f t="shared" si="34"/>
        <v>18</v>
      </c>
      <c r="J466" s="44">
        <v>5112</v>
      </c>
      <c r="K466" s="19">
        <f t="shared" si="33"/>
        <v>18000</v>
      </c>
      <c r="L466" s="43"/>
      <c r="M466" s="2"/>
    </row>
    <row r="467" spans="1:76" ht="34.5" customHeight="1" x14ac:dyDescent="0.25">
      <c r="A467" s="41" t="s">
        <v>195</v>
      </c>
      <c r="B467" s="6">
        <v>71351540</v>
      </c>
      <c r="C467" s="102" t="s">
        <v>495</v>
      </c>
      <c r="D467" s="102" t="s">
        <v>939</v>
      </c>
      <c r="E467" s="10" t="s">
        <v>207</v>
      </c>
      <c r="F467" s="6" t="s">
        <v>54</v>
      </c>
      <c r="G467" s="21">
        <v>359000</v>
      </c>
      <c r="H467" s="13">
        <v>1</v>
      </c>
      <c r="I467" s="21">
        <f t="shared" si="34"/>
        <v>359</v>
      </c>
      <c r="J467" s="44">
        <v>5112</v>
      </c>
      <c r="K467" s="19">
        <f t="shared" si="33"/>
        <v>359000</v>
      </c>
      <c r="L467" s="43"/>
      <c r="M467" s="2"/>
    </row>
    <row r="468" spans="1:76" ht="34.5" customHeight="1" x14ac:dyDescent="0.25">
      <c r="A468" s="41" t="s">
        <v>195</v>
      </c>
      <c r="B468" s="6">
        <v>71351540</v>
      </c>
      <c r="C468" s="102" t="s">
        <v>495</v>
      </c>
      <c r="D468" s="102" t="s">
        <v>938</v>
      </c>
      <c r="E468" s="10" t="s">
        <v>207</v>
      </c>
      <c r="F468" s="6" t="s">
        <v>54</v>
      </c>
      <c r="G468" s="21">
        <v>267000</v>
      </c>
      <c r="H468" s="13">
        <v>1</v>
      </c>
      <c r="I468" s="21">
        <f t="shared" si="34"/>
        <v>267</v>
      </c>
      <c r="J468" s="44">
        <v>5112</v>
      </c>
      <c r="K468" s="19">
        <f t="shared" si="33"/>
        <v>267000</v>
      </c>
      <c r="L468" s="43"/>
      <c r="M468" s="2"/>
    </row>
    <row r="469" spans="1:76" ht="34.5" customHeight="1" x14ac:dyDescent="0.25">
      <c r="A469" s="41" t="s">
        <v>358</v>
      </c>
      <c r="B469" s="6" t="s">
        <v>499</v>
      </c>
      <c r="C469" s="102" t="s">
        <v>359</v>
      </c>
      <c r="D469" s="102" t="s">
        <v>976</v>
      </c>
      <c r="E469" s="10" t="s">
        <v>53</v>
      </c>
      <c r="F469" s="6" t="s">
        <v>54</v>
      </c>
      <c r="G469" s="21">
        <v>110000</v>
      </c>
      <c r="H469" s="13">
        <v>1</v>
      </c>
      <c r="I469" s="21">
        <f t="shared" si="34"/>
        <v>110</v>
      </c>
      <c r="J469" s="44">
        <v>5112</v>
      </c>
      <c r="K469" s="19">
        <f t="shared" si="33"/>
        <v>110000</v>
      </c>
      <c r="L469" s="43"/>
      <c r="M469" s="2"/>
    </row>
    <row r="470" spans="1:76" ht="34.5" customHeight="1" x14ac:dyDescent="0.25">
      <c r="A470" s="41" t="s">
        <v>195</v>
      </c>
      <c r="B470" s="6">
        <v>71351540</v>
      </c>
      <c r="C470" s="102" t="s">
        <v>495</v>
      </c>
      <c r="D470" s="102" t="s">
        <v>937</v>
      </c>
      <c r="E470" s="10" t="s">
        <v>207</v>
      </c>
      <c r="F470" s="6" t="s">
        <v>54</v>
      </c>
      <c r="G470" s="21">
        <v>162000</v>
      </c>
      <c r="H470" s="13">
        <v>1</v>
      </c>
      <c r="I470" s="21">
        <f t="shared" si="34"/>
        <v>162</v>
      </c>
      <c r="J470" s="44">
        <v>5112</v>
      </c>
      <c r="K470" s="19">
        <f t="shared" si="33"/>
        <v>162000</v>
      </c>
      <c r="L470" s="43"/>
      <c r="M470" s="2"/>
    </row>
    <row r="471" spans="1:76" ht="34.5" customHeight="1" x14ac:dyDescent="0.25">
      <c r="A471" s="41">
        <v>713</v>
      </c>
      <c r="B471" s="6">
        <v>71351540</v>
      </c>
      <c r="C471" s="102" t="s">
        <v>495</v>
      </c>
      <c r="D471" s="102" t="s">
        <v>936</v>
      </c>
      <c r="E471" s="10" t="s">
        <v>263</v>
      </c>
      <c r="F471" s="6" t="s">
        <v>54</v>
      </c>
      <c r="G471" s="21">
        <v>0</v>
      </c>
      <c r="H471" s="13">
        <v>1</v>
      </c>
      <c r="I471" s="21">
        <f t="shared" si="34"/>
        <v>0</v>
      </c>
      <c r="J471" s="44">
        <v>5112</v>
      </c>
      <c r="K471" s="19">
        <f t="shared" si="33"/>
        <v>0</v>
      </c>
      <c r="L471" s="43"/>
      <c r="M471" s="2"/>
    </row>
    <row r="472" spans="1:76" ht="34.5" customHeight="1" x14ac:dyDescent="0.25">
      <c r="A472" s="41" t="s">
        <v>358</v>
      </c>
      <c r="B472" s="6" t="s">
        <v>499</v>
      </c>
      <c r="C472" s="102" t="s">
        <v>359</v>
      </c>
      <c r="D472" s="102" t="s">
        <v>1080</v>
      </c>
      <c r="E472" s="10" t="s">
        <v>53</v>
      </c>
      <c r="F472" s="6" t="s">
        <v>54</v>
      </c>
      <c r="G472" s="21">
        <v>140000</v>
      </c>
      <c r="H472" s="13">
        <v>1</v>
      </c>
      <c r="I472" s="21">
        <f t="shared" si="34"/>
        <v>140</v>
      </c>
      <c r="J472" s="179">
        <v>5112</v>
      </c>
      <c r="K472" s="19">
        <f t="shared" si="33"/>
        <v>140000</v>
      </c>
      <c r="L472" s="43"/>
      <c r="M472" s="2"/>
    </row>
    <row r="473" spans="1:76" ht="34.5" customHeight="1" x14ac:dyDescent="0.25">
      <c r="A473" s="41" t="s">
        <v>358</v>
      </c>
      <c r="B473" s="6" t="s">
        <v>499</v>
      </c>
      <c r="C473" s="102" t="s">
        <v>359</v>
      </c>
      <c r="D473" s="102" t="s">
        <v>1081</v>
      </c>
      <c r="E473" s="10" t="s">
        <v>53</v>
      </c>
      <c r="F473" s="6" t="s">
        <v>54</v>
      </c>
      <c r="G473" s="21">
        <v>68000</v>
      </c>
      <c r="H473" s="13">
        <v>1</v>
      </c>
      <c r="I473" s="21">
        <f t="shared" si="34"/>
        <v>68</v>
      </c>
      <c r="J473" s="179">
        <v>5112</v>
      </c>
      <c r="K473" s="19">
        <f t="shared" si="33"/>
        <v>68000</v>
      </c>
      <c r="L473" s="43"/>
      <c r="M473" s="2"/>
    </row>
    <row r="474" spans="1:76" ht="34.5" customHeight="1" x14ac:dyDescent="0.25">
      <c r="A474" s="41" t="s">
        <v>358</v>
      </c>
      <c r="B474" s="6" t="s">
        <v>499</v>
      </c>
      <c r="C474" s="102" t="s">
        <v>359</v>
      </c>
      <c r="D474" s="102" t="s">
        <v>939</v>
      </c>
      <c r="E474" s="10" t="s">
        <v>53</v>
      </c>
      <c r="F474" s="6" t="s">
        <v>54</v>
      </c>
      <c r="G474" s="21">
        <v>160000</v>
      </c>
      <c r="H474" s="13">
        <v>1</v>
      </c>
      <c r="I474" s="21">
        <f t="shared" si="34"/>
        <v>160</v>
      </c>
      <c r="J474" s="179">
        <v>5112</v>
      </c>
      <c r="K474" s="19">
        <f t="shared" si="33"/>
        <v>160000</v>
      </c>
      <c r="L474" s="43"/>
      <c r="M474" s="2"/>
    </row>
    <row r="475" spans="1:76" ht="34.5" customHeight="1" x14ac:dyDescent="0.25">
      <c r="A475" s="41" t="s">
        <v>358</v>
      </c>
      <c r="B475" s="6" t="s">
        <v>499</v>
      </c>
      <c r="C475" s="102" t="s">
        <v>359</v>
      </c>
      <c r="D475" s="102" t="s">
        <v>937</v>
      </c>
      <c r="E475" s="10" t="s">
        <v>53</v>
      </c>
      <c r="F475" s="6" t="s">
        <v>54</v>
      </c>
      <c r="G475" s="21">
        <v>60000</v>
      </c>
      <c r="H475" s="13">
        <v>1</v>
      </c>
      <c r="I475" s="21">
        <f t="shared" si="34"/>
        <v>60</v>
      </c>
      <c r="J475" s="179">
        <v>5112</v>
      </c>
      <c r="K475" s="19">
        <f t="shared" si="33"/>
        <v>60000</v>
      </c>
      <c r="L475" s="43"/>
      <c r="M475" s="2"/>
    </row>
    <row r="476" spans="1:76" ht="27" x14ac:dyDescent="0.25">
      <c r="A476" s="41">
        <v>712</v>
      </c>
      <c r="B476" s="6">
        <v>71241200</v>
      </c>
      <c r="C476" s="102" t="s">
        <v>502</v>
      </c>
      <c r="D476" s="102" t="s">
        <v>1119</v>
      </c>
      <c r="E476" s="10" t="s">
        <v>503</v>
      </c>
      <c r="F476" s="6" t="s">
        <v>54</v>
      </c>
      <c r="G476" s="21">
        <v>0</v>
      </c>
      <c r="H476" s="13">
        <v>1</v>
      </c>
      <c r="I476" s="21">
        <f t="shared" si="34"/>
        <v>0</v>
      </c>
      <c r="J476" s="191">
        <v>5134</v>
      </c>
      <c r="K476" s="19">
        <f t="shared" si="33"/>
        <v>0</v>
      </c>
      <c r="L476" s="43"/>
      <c r="M476" s="2"/>
    </row>
    <row r="477" spans="1:76" x14ac:dyDescent="0.25">
      <c r="A477" s="41">
        <v>0</v>
      </c>
      <c r="B477" s="237"/>
      <c r="C477" s="238"/>
      <c r="D477" s="238"/>
      <c r="E477" s="238"/>
      <c r="F477" s="238"/>
      <c r="G477" s="238"/>
      <c r="H477" s="238"/>
      <c r="I477" s="239"/>
      <c r="J477" s="44"/>
      <c r="K477" s="19">
        <f t="shared" si="33"/>
        <v>0</v>
      </c>
      <c r="L477" s="43"/>
      <c r="M477" s="2"/>
    </row>
    <row r="478" spans="1:76" s="9" customFormat="1" x14ac:dyDescent="0.25">
      <c r="A478" s="41">
        <v>0</v>
      </c>
      <c r="B478" s="224" t="s">
        <v>47</v>
      </c>
      <c r="C478" s="225"/>
      <c r="D478" s="226"/>
      <c r="E478" s="53"/>
      <c r="F478" s="53"/>
      <c r="G478" s="47"/>
      <c r="H478" s="48"/>
      <c r="I478" s="47"/>
      <c r="J478" s="44"/>
      <c r="K478" s="19">
        <f t="shared" si="33"/>
        <v>0</v>
      </c>
      <c r="L478" s="45"/>
      <c r="M478" s="2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  <c r="BE478" s="8"/>
      <c r="BF478" s="8"/>
      <c r="BG478" s="8"/>
      <c r="BH478" s="8"/>
      <c r="BI478" s="8"/>
      <c r="BJ478" s="8"/>
      <c r="BK478" s="8"/>
      <c r="BL478" s="8"/>
      <c r="BM478" s="8"/>
      <c r="BN478" s="8"/>
      <c r="BO478" s="8"/>
      <c r="BP478" s="8"/>
      <c r="BQ478" s="8"/>
      <c r="BR478" s="8"/>
      <c r="BS478" s="8"/>
      <c r="BT478" s="8"/>
      <c r="BU478" s="8"/>
      <c r="BV478" s="8"/>
      <c r="BW478" s="8"/>
      <c r="BX478" s="8"/>
    </row>
    <row r="479" spans="1:76" x14ac:dyDescent="0.25">
      <c r="A479" s="41">
        <v>0</v>
      </c>
      <c r="B479" s="224" t="s">
        <v>46</v>
      </c>
      <c r="C479" s="225"/>
      <c r="D479" s="226"/>
      <c r="E479" s="53"/>
      <c r="F479" s="53"/>
      <c r="G479" s="47"/>
      <c r="H479" s="48"/>
      <c r="I479" s="47"/>
      <c r="J479" s="44"/>
      <c r="K479" s="19">
        <f t="shared" si="33"/>
        <v>0</v>
      </c>
      <c r="L479" s="43"/>
      <c r="M479" s="2"/>
    </row>
    <row r="480" spans="1:76" x14ac:dyDescent="0.25">
      <c r="A480" s="41">
        <v>0</v>
      </c>
      <c r="B480" s="215" t="s">
        <v>39</v>
      </c>
      <c r="C480" s="216"/>
      <c r="D480" s="216"/>
      <c r="E480" s="216"/>
      <c r="F480" s="216"/>
      <c r="G480" s="216"/>
      <c r="H480" s="216"/>
      <c r="I480" s="217"/>
      <c r="J480" s="44"/>
      <c r="K480" s="19">
        <f t="shared" si="33"/>
        <v>0</v>
      </c>
      <c r="L480" s="43"/>
      <c r="M480" s="2"/>
    </row>
    <row r="481" spans="1:13" x14ac:dyDescent="0.25">
      <c r="A481" s="41" t="s">
        <v>267</v>
      </c>
      <c r="B481" s="124">
        <v>90511240</v>
      </c>
      <c r="C481" s="7" t="s">
        <v>77</v>
      </c>
      <c r="D481" s="7" t="s">
        <v>259</v>
      </c>
      <c r="E481" s="134" t="s">
        <v>53</v>
      </c>
      <c r="F481" s="134" t="s">
        <v>54</v>
      </c>
      <c r="G481" s="134">
        <v>620000</v>
      </c>
      <c r="H481" s="134">
        <v>1</v>
      </c>
      <c r="I481" s="134">
        <f>+H481*G481/1000</f>
        <v>620</v>
      </c>
      <c r="J481" s="44">
        <v>4251</v>
      </c>
      <c r="K481" s="19">
        <f t="shared" si="33"/>
        <v>620000</v>
      </c>
      <c r="L481" s="43"/>
      <c r="M481" s="2"/>
    </row>
    <row r="482" spans="1:13" ht="27" x14ac:dyDescent="0.25">
      <c r="A482" s="41" t="s">
        <v>565</v>
      </c>
      <c r="B482" s="6" t="s">
        <v>563</v>
      </c>
      <c r="C482" s="102" t="s">
        <v>564</v>
      </c>
      <c r="D482" s="7" t="s">
        <v>566</v>
      </c>
      <c r="E482" s="134" t="s">
        <v>207</v>
      </c>
      <c r="F482" s="134" t="s">
        <v>54</v>
      </c>
      <c r="G482" s="134">
        <v>30000000</v>
      </c>
      <c r="H482" s="134">
        <v>1</v>
      </c>
      <c r="I482" s="134">
        <f>+H482*G482/1000</f>
        <v>30000</v>
      </c>
      <c r="J482" s="44">
        <v>4251</v>
      </c>
      <c r="K482" s="19">
        <f t="shared" si="33"/>
        <v>30000000</v>
      </c>
      <c r="L482" s="43"/>
      <c r="M482" s="2"/>
    </row>
    <row r="483" spans="1:13" ht="27.75" customHeight="1" x14ac:dyDescent="0.25">
      <c r="A483" s="41" t="s">
        <v>195</v>
      </c>
      <c r="B483" s="6" t="s">
        <v>875</v>
      </c>
      <c r="C483" s="102" t="s">
        <v>876</v>
      </c>
      <c r="D483" s="7" t="s">
        <v>877</v>
      </c>
      <c r="E483" s="134" t="s">
        <v>207</v>
      </c>
      <c r="F483" s="134" t="s">
        <v>54</v>
      </c>
      <c r="G483" s="134">
        <v>2478540</v>
      </c>
      <c r="H483" s="134">
        <v>1</v>
      </c>
      <c r="I483" s="134">
        <f>+H483*G483/1000</f>
        <v>2478.54</v>
      </c>
      <c r="J483" s="44">
        <v>5112</v>
      </c>
      <c r="K483" s="19">
        <f t="shared" si="33"/>
        <v>2478540</v>
      </c>
      <c r="L483" s="43"/>
      <c r="M483" s="2"/>
    </row>
    <row r="484" spans="1:13" ht="27" x14ac:dyDescent="0.25">
      <c r="A484" s="41" t="s">
        <v>195</v>
      </c>
      <c r="B484" s="6" t="s">
        <v>1164</v>
      </c>
      <c r="C484" s="102" t="s">
        <v>1165</v>
      </c>
      <c r="D484" s="7" t="s">
        <v>1166</v>
      </c>
      <c r="E484" s="134" t="s">
        <v>263</v>
      </c>
      <c r="F484" s="134" t="s">
        <v>54</v>
      </c>
      <c r="G484" s="134">
        <v>0</v>
      </c>
      <c r="H484" s="134">
        <v>1</v>
      </c>
      <c r="I484" s="134">
        <f t="shared" ref="I484:I487" si="35">+H484*G484/1000</f>
        <v>0</v>
      </c>
      <c r="J484" s="205">
        <v>5112</v>
      </c>
      <c r="K484" s="19">
        <f t="shared" si="33"/>
        <v>0</v>
      </c>
      <c r="L484" s="43"/>
      <c r="M484" s="2"/>
    </row>
    <row r="485" spans="1:13" ht="27" x14ac:dyDescent="0.25">
      <c r="A485" s="41" t="s">
        <v>195</v>
      </c>
      <c r="B485" s="6" t="s">
        <v>1164</v>
      </c>
      <c r="C485" s="102" t="s">
        <v>1165</v>
      </c>
      <c r="D485" s="7" t="s">
        <v>1167</v>
      </c>
      <c r="E485" s="134" t="s">
        <v>263</v>
      </c>
      <c r="F485" s="134" t="s">
        <v>54</v>
      </c>
      <c r="G485" s="134">
        <v>0</v>
      </c>
      <c r="H485" s="134">
        <v>1</v>
      </c>
      <c r="I485" s="134">
        <f t="shared" si="35"/>
        <v>0</v>
      </c>
      <c r="J485" s="205">
        <v>5112</v>
      </c>
      <c r="K485" s="19">
        <f t="shared" si="33"/>
        <v>0</v>
      </c>
      <c r="L485" s="43"/>
      <c r="M485" s="2"/>
    </row>
    <row r="486" spans="1:13" ht="27" x14ac:dyDescent="0.25">
      <c r="A486" s="41" t="s">
        <v>195</v>
      </c>
      <c r="B486" s="6" t="s">
        <v>1164</v>
      </c>
      <c r="C486" s="102" t="s">
        <v>1165</v>
      </c>
      <c r="D486" s="7" t="s">
        <v>1168</v>
      </c>
      <c r="E486" s="134" t="s">
        <v>263</v>
      </c>
      <c r="F486" s="134" t="s">
        <v>54</v>
      </c>
      <c r="G486" s="134">
        <v>0</v>
      </c>
      <c r="H486" s="134">
        <v>1</v>
      </c>
      <c r="I486" s="134">
        <f t="shared" si="35"/>
        <v>0</v>
      </c>
      <c r="J486" s="205">
        <v>5112</v>
      </c>
      <c r="K486" s="19">
        <f t="shared" si="33"/>
        <v>0</v>
      </c>
      <c r="L486" s="43"/>
      <c r="M486" s="2"/>
    </row>
    <row r="487" spans="1:13" ht="27" x14ac:dyDescent="0.25">
      <c r="A487" s="41" t="s">
        <v>195</v>
      </c>
      <c r="B487" s="6" t="s">
        <v>1164</v>
      </c>
      <c r="C487" s="102" t="s">
        <v>1165</v>
      </c>
      <c r="D487" s="7" t="s">
        <v>1169</v>
      </c>
      <c r="E487" s="134" t="s">
        <v>207</v>
      </c>
      <c r="F487" s="134" t="s">
        <v>54</v>
      </c>
      <c r="G487" s="134">
        <v>0</v>
      </c>
      <c r="H487" s="134">
        <v>1</v>
      </c>
      <c r="I487" s="134">
        <f t="shared" si="35"/>
        <v>0</v>
      </c>
      <c r="J487" s="205">
        <v>5112</v>
      </c>
      <c r="K487" s="19">
        <f t="shared" si="33"/>
        <v>0</v>
      </c>
      <c r="L487" s="43"/>
      <c r="M487" s="2"/>
    </row>
    <row r="488" spans="1:13" x14ac:dyDescent="0.25">
      <c r="A488" s="41"/>
      <c r="B488" s="215" t="s">
        <v>8</v>
      </c>
      <c r="C488" s="216"/>
      <c r="D488" s="216"/>
      <c r="E488" s="216"/>
      <c r="F488" s="216"/>
      <c r="G488" s="216"/>
      <c r="H488" s="216"/>
      <c r="I488" s="217"/>
      <c r="J488" s="44"/>
      <c r="K488" s="19">
        <f t="shared" si="33"/>
        <v>0</v>
      </c>
      <c r="L488" s="43"/>
      <c r="M488" s="2"/>
    </row>
    <row r="489" spans="1:13" ht="33" customHeight="1" x14ac:dyDescent="0.25">
      <c r="A489" s="41">
        <v>713</v>
      </c>
      <c r="B489" s="6">
        <v>71351540</v>
      </c>
      <c r="C489" s="102" t="s">
        <v>495</v>
      </c>
      <c r="D489" s="102" t="s">
        <v>873</v>
      </c>
      <c r="E489" s="10" t="s">
        <v>263</v>
      </c>
      <c r="F489" s="6" t="s">
        <v>54</v>
      </c>
      <c r="G489" s="21">
        <v>53000</v>
      </c>
      <c r="H489" s="13">
        <v>1</v>
      </c>
      <c r="I489" s="21">
        <f>+G489*H489/1000</f>
        <v>53</v>
      </c>
      <c r="J489" s="44">
        <v>5112</v>
      </c>
      <c r="K489" s="19">
        <f t="shared" si="33"/>
        <v>53000</v>
      </c>
      <c r="L489" s="43"/>
      <c r="M489" s="2"/>
    </row>
    <row r="490" spans="1:13" ht="24.75" customHeight="1" x14ac:dyDescent="0.25">
      <c r="A490" s="41">
        <v>713</v>
      </c>
      <c r="B490" s="6">
        <v>71351540</v>
      </c>
      <c r="C490" s="102" t="s">
        <v>495</v>
      </c>
      <c r="D490" s="7" t="s">
        <v>1170</v>
      </c>
      <c r="E490" s="134" t="s">
        <v>263</v>
      </c>
      <c r="F490" s="134" t="s">
        <v>54</v>
      </c>
      <c r="G490" s="134">
        <v>0</v>
      </c>
      <c r="H490" s="134">
        <v>1</v>
      </c>
      <c r="I490" s="21">
        <f t="shared" ref="I490:I493" si="36">+G490*H490/1000</f>
        <v>0</v>
      </c>
      <c r="J490" s="205">
        <v>5112</v>
      </c>
      <c r="K490" s="19">
        <f t="shared" si="33"/>
        <v>0</v>
      </c>
      <c r="L490" s="43"/>
      <c r="M490" s="2"/>
    </row>
    <row r="491" spans="1:13" ht="27" customHeight="1" x14ac:dyDescent="0.25">
      <c r="A491" s="41">
        <v>713</v>
      </c>
      <c r="B491" s="6">
        <v>71351540</v>
      </c>
      <c r="C491" s="102" t="s">
        <v>495</v>
      </c>
      <c r="D491" s="7" t="s">
        <v>1171</v>
      </c>
      <c r="E491" s="134" t="s">
        <v>263</v>
      </c>
      <c r="F491" s="134" t="s">
        <v>54</v>
      </c>
      <c r="G491" s="134">
        <v>0</v>
      </c>
      <c r="H491" s="134">
        <v>1</v>
      </c>
      <c r="I491" s="21">
        <f t="shared" si="36"/>
        <v>0</v>
      </c>
      <c r="J491" s="205">
        <v>5112</v>
      </c>
      <c r="K491" s="19">
        <f t="shared" si="33"/>
        <v>0</v>
      </c>
      <c r="L491" s="43"/>
      <c r="M491" s="2"/>
    </row>
    <row r="492" spans="1:13" ht="27" customHeight="1" x14ac:dyDescent="0.25">
      <c r="A492" s="41">
        <v>713</v>
      </c>
      <c r="B492" s="6">
        <v>71351540</v>
      </c>
      <c r="C492" s="102" t="s">
        <v>495</v>
      </c>
      <c r="D492" s="7" t="s">
        <v>1172</v>
      </c>
      <c r="E492" s="134" t="s">
        <v>263</v>
      </c>
      <c r="F492" s="134" t="s">
        <v>54</v>
      </c>
      <c r="G492" s="134">
        <v>0</v>
      </c>
      <c r="H492" s="134">
        <v>1</v>
      </c>
      <c r="I492" s="21">
        <f t="shared" si="36"/>
        <v>0</v>
      </c>
      <c r="J492" s="205">
        <v>5112</v>
      </c>
      <c r="K492" s="19">
        <f t="shared" si="33"/>
        <v>0</v>
      </c>
      <c r="L492" s="43"/>
      <c r="M492" s="2"/>
    </row>
    <row r="493" spans="1:13" ht="22.5" customHeight="1" x14ac:dyDescent="0.25">
      <c r="A493" s="41">
        <v>713</v>
      </c>
      <c r="B493" s="6">
        <v>71351540</v>
      </c>
      <c r="C493" s="102" t="s">
        <v>495</v>
      </c>
      <c r="D493" s="7" t="s">
        <v>1173</v>
      </c>
      <c r="E493" s="134" t="s">
        <v>263</v>
      </c>
      <c r="F493" s="134" t="s">
        <v>54</v>
      </c>
      <c r="G493" s="134">
        <v>0</v>
      </c>
      <c r="H493" s="134">
        <v>1</v>
      </c>
      <c r="I493" s="21">
        <f t="shared" si="36"/>
        <v>0</v>
      </c>
      <c r="J493" s="205">
        <v>5112</v>
      </c>
      <c r="K493" s="19">
        <f t="shared" si="33"/>
        <v>0</v>
      </c>
      <c r="L493" s="43"/>
      <c r="M493" s="2"/>
    </row>
    <row r="494" spans="1:13" x14ac:dyDescent="0.25">
      <c r="A494" s="41"/>
      <c r="B494" s="215" t="s">
        <v>10</v>
      </c>
      <c r="C494" s="216"/>
      <c r="D494" s="216"/>
      <c r="E494" s="216"/>
      <c r="F494" s="216"/>
      <c r="G494" s="216"/>
      <c r="H494" s="216"/>
      <c r="I494" s="217"/>
      <c r="J494" s="201"/>
      <c r="K494" s="19">
        <f t="shared" si="33"/>
        <v>0</v>
      </c>
      <c r="L494" s="43"/>
      <c r="M494" s="2"/>
    </row>
    <row r="495" spans="1:13" x14ac:dyDescent="0.25">
      <c r="A495" s="41" t="s">
        <v>1156</v>
      </c>
      <c r="B495" s="6">
        <v>14211110</v>
      </c>
      <c r="C495" s="102" t="s">
        <v>1155</v>
      </c>
      <c r="D495" s="203" t="s">
        <v>1157</v>
      </c>
      <c r="E495" s="10" t="s">
        <v>191</v>
      </c>
      <c r="F495" s="6" t="s">
        <v>1158</v>
      </c>
      <c r="G495" s="103">
        <v>0</v>
      </c>
      <c r="H495" s="203">
        <v>5000</v>
      </c>
      <c r="I495" s="103">
        <f>+H495*G495/1000</f>
        <v>0</v>
      </c>
      <c r="J495" s="201">
        <v>4269</v>
      </c>
      <c r="K495" s="19">
        <f t="shared" ref="K495" si="37">G495*H495</f>
        <v>0</v>
      </c>
      <c r="L495" s="43"/>
      <c r="M495" s="2"/>
    </row>
    <row r="496" spans="1:13" x14ac:dyDescent="0.25">
      <c r="A496" s="41">
        <v>0</v>
      </c>
      <c r="B496" s="234"/>
      <c r="C496" s="235"/>
      <c r="D496" s="235"/>
      <c r="E496" s="235"/>
      <c r="F496" s="235"/>
      <c r="G496" s="235"/>
      <c r="H496" s="235"/>
      <c r="I496" s="236"/>
      <c r="J496" s="44"/>
      <c r="K496" s="19">
        <f t="shared" ref="K496:K561" si="38">G496*H496</f>
        <v>0</v>
      </c>
      <c r="L496" s="43"/>
      <c r="M496" s="2"/>
    </row>
    <row r="497" spans="1:13" x14ac:dyDescent="0.25">
      <c r="A497" s="41">
        <v>0</v>
      </c>
      <c r="B497" s="224" t="s">
        <v>49</v>
      </c>
      <c r="C497" s="225"/>
      <c r="D497" s="226"/>
      <c r="E497" s="10"/>
      <c r="F497" s="10"/>
      <c r="G497" s="21"/>
      <c r="H497" s="13"/>
      <c r="I497" s="21"/>
      <c r="J497" s="44"/>
      <c r="K497" s="19">
        <f t="shared" si="38"/>
        <v>0</v>
      </c>
      <c r="L497" s="43"/>
      <c r="M497" s="2"/>
    </row>
    <row r="498" spans="1:13" x14ac:dyDescent="0.25">
      <c r="A498" s="41">
        <v>0</v>
      </c>
      <c r="B498" s="224" t="s">
        <v>48</v>
      </c>
      <c r="C498" s="225"/>
      <c r="D498" s="226"/>
      <c r="E498" s="10"/>
      <c r="F498" s="10"/>
      <c r="G498" s="21"/>
      <c r="H498" s="13"/>
      <c r="I498" s="21"/>
      <c r="J498" s="44"/>
      <c r="K498" s="19">
        <f t="shared" si="38"/>
        <v>0</v>
      </c>
      <c r="L498" s="43"/>
      <c r="M498" s="2"/>
    </row>
    <row r="499" spans="1:13" x14ac:dyDescent="0.25">
      <c r="A499" s="41">
        <v>0</v>
      </c>
      <c r="B499" s="215" t="s">
        <v>39</v>
      </c>
      <c r="C499" s="216"/>
      <c r="D499" s="216"/>
      <c r="E499" s="216"/>
      <c r="F499" s="216"/>
      <c r="G499" s="216"/>
      <c r="H499" s="216"/>
      <c r="I499" s="217"/>
      <c r="J499" s="44"/>
      <c r="K499" s="19">
        <f t="shared" si="38"/>
        <v>0</v>
      </c>
      <c r="L499" s="43"/>
      <c r="M499" s="2"/>
    </row>
    <row r="500" spans="1:13" ht="27" x14ac:dyDescent="0.25">
      <c r="A500" s="41" t="s">
        <v>520</v>
      </c>
      <c r="B500" s="6">
        <v>45111470</v>
      </c>
      <c r="C500" s="7" t="s">
        <v>521</v>
      </c>
      <c r="D500" s="7" t="s">
        <v>522</v>
      </c>
      <c r="E500" s="11" t="s">
        <v>207</v>
      </c>
      <c r="F500" s="11" t="s">
        <v>54</v>
      </c>
      <c r="G500" s="21">
        <v>35752560</v>
      </c>
      <c r="H500" s="13">
        <v>1</v>
      </c>
      <c r="I500" s="21">
        <f t="shared" ref="I500:I501" si="39">G500*H500/1000</f>
        <v>35752.559999999998</v>
      </c>
      <c r="J500" s="44">
        <v>5113</v>
      </c>
      <c r="K500" s="19">
        <f t="shared" si="38"/>
        <v>35752560</v>
      </c>
      <c r="L500" s="43"/>
      <c r="M500" s="2"/>
    </row>
    <row r="501" spans="1:13" ht="32.25" customHeight="1" x14ac:dyDescent="0.25">
      <c r="A501" s="41" t="s">
        <v>520</v>
      </c>
      <c r="B501" s="6">
        <v>45111470</v>
      </c>
      <c r="C501" s="7" t="s">
        <v>789</v>
      </c>
      <c r="D501" s="7" t="s">
        <v>791</v>
      </c>
      <c r="E501" s="11" t="s">
        <v>207</v>
      </c>
      <c r="F501" s="11" t="s">
        <v>54</v>
      </c>
      <c r="G501" s="21">
        <v>0</v>
      </c>
      <c r="H501" s="13">
        <v>1</v>
      </c>
      <c r="I501" s="21">
        <f t="shared" si="39"/>
        <v>0</v>
      </c>
      <c r="J501" s="44">
        <v>5113</v>
      </c>
      <c r="K501" s="19">
        <f t="shared" si="38"/>
        <v>0</v>
      </c>
      <c r="L501" s="43"/>
      <c r="M501" s="2"/>
    </row>
    <row r="502" spans="1:13" x14ac:dyDescent="0.25">
      <c r="A502" s="41">
        <v>0</v>
      </c>
      <c r="B502" s="215" t="s">
        <v>8</v>
      </c>
      <c r="C502" s="216"/>
      <c r="D502" s="216"/>
      <c r="E502" s="216"/>
      <c r="F502" s="216"/>
      <c r="G502" s="216"/>
      <c r="H502" s="216"/>
      <c r="I502" s="217"/>
      <c r="J502" s="44"/>
      <c r="K502" s="19">
        <f t="shared" si="38"/>
        <v>0</v>
      </c>
      <c r="L502" s="43"/>
      <c r="M502" s="2"/>
    </row>
    <row r="503" spans="1:13" ht="27" x14ac:dyDescent="0.25">
      <c r="A503" s="41">
        <v>713</v>
      </c>
      <c r="B503" s="6">
        <v>71351540</v>
      </c>
      <c r="C503" s="7" t="s">
        <v>495</v>
      </c>
      <c r="D503" s="7" t="s">
        <v>523</v>
      </c>
      <c r="E503" s="11" t="s">
        <v>263</v>
      </c>
      <c r="F503" s="11" t="s">
        <v>54</v>
      </c>
      <c r="G503" s="21">
        <v>415000</v>
      </c>
      <c r="H503" s="13">
        <v>1</v>
      </c>
      <c r="I503" s="21">
        <f>+H503*G503/1000</f>
        <v>415</v>
      </c>
      <c r="J503" s="44">
        <v>5113</v>
      </c>
      <c r="K503" s="19">
        <f t="shared" si="38"/>
        <v>415000</v>
      </c>
      <c r="L503" s="43"/>
      <c r="M503" s="2"/>
    </row>
    <row r="504" spans="1:13" ht="30" customHeight="1" x14ac:dyDescent="0.25">
      <c r="A504" s="41">
        <v>713</v>
      </c>
      <c r="B504" s="6">
        <v>71351540</v>
      </c>
      <c r="C504" s="7" t="s">
        <v>495</v>
      </c>
      <c r="D504" s="7" t="s">
        <v>790</v>
      </c>
      <c r="E504" s="11" t="s">
        <v>263</v>
      </c>
      <c r="F504" s="11" t="s">
        <v>54</v>
      </c>
      <c r="G504" s="21">
        <v>0</v>
      </c>
      <c r="H504" s="13">
        <v>1</v>
      </c>
      <c r="I504" s="21">
        <f>+H504*G504/1000</f>
        <v>0</v>
      </c>
      <c r="J504" s="44">
        <v>5113</v>
      </c>
      <c r="K504" s="19">
        <f t="shared" si="38"/>
        <v>0</v>
      </c>
      <c r="L504" s="43"/>
      <c r="M504" s="2"/>
    </row>
    <row r="505" spans="1:13" ht="27" customHeight="1" x14ac:dyDescent="0.25">
      <c r="A505" s="41" t="s">
        <v>358</v>
      </c>
      <c r="B505" s="6" t="s">
        <v>499</v>
      </c>
      <c r="C505" s="7" t="s">
        <v>359</v>
      </c>
      <c r="D505" s="7" t="s">
        <v>890</v>
      </c>
      <c r="E505" s="11" t="s">
        <v>53</v>
      </c>
      <c r="F505" s="11" t="s">
        <v>54</v>
      </c>
      <c r="G505" s="21">
        <v>225000</v>
      </c>
      <c r="H505" s="13">
        <v>1</v>
      </c>
      <c r="I505" s="21">
        <f>+H505*G505/1000</f>
        <v>225</v>
      </c>
      <c r="J505" s="44">
        <v>5113</v>
      </c>
      <c r="K505" s="19">
        <f t="shared" si="38"/>
        <v>225000</v>
      </c>
      <c r="L505" s="43"/>
      <c r="M505" s="2"/>
    </row>
    <row r="506" spans="1:13" x14ac:dyDescent="0.25">
      <c r="A506" s="41">
        <v>0</v>
      </c>
      <c r="B506" s="234"/>
      <c r="C506" s="235"/>
      <c r="D506" s="235"/>
      <c r="E506" s="235"/>
      <c r="F506" s="235"/>
      <c r="G506" s="235"/>
      <c r="H506" s="235"/>
      <c r="I506" s="236"/>
      <c r="J506" s="44"/>
      <c r="K506" s="19">
        <f t="shared" si="38"/>
        <v>0</v>
      </c>
      <c r="L506" s="43"/>
      <c r="M506" s="2"/>
    </row>
    <row r="507" spans="1:13" x14ac:dyDescent="0.25">
      <c r="A507" s="41">
        <v>0</v>
      </c>
      <c r="B507" s="224" t="s">
        <v>45</v>
      </c>
      <c r="C507" s="225"/>
      <c r="D507" s="226"/>
      <c r="E507" s="55"/>
      <c r="F507" s="55"/>
      <c r="G507" s="38"/>
      <c r="H507" s="39"/>
      <c r="I507" s="56"/>
      <c r="J507" s="44"/>
      <c r="K507" s="19">
        <f t="shared" si="38"/>
        <v>0</v>
      </c>
      <c r="L507" s="43"/>
      <c r="M507" s="2"/>
    </row>
    <row r="508" spans="1:13" x14ac:dyDescent="0.25">
      <c r="A508" s="41">
        <v>0</v>
      </c>
      <c r="B508" s="224" t="s">
        <v>44</v>
      </c>
      <c r="C508" s="225"/>
      <c r="D508" s="226"/>
      <c r="E508" s="55"/>
      <c r="F508" s="55"/>
      <c r="G508" s="38"/>
      <c r="H508" s="39"/>
      <c r="I508" s="56"/>
      <c r="J508" s="44"/>
      <c r="K508" s="19">
        <f t="shared" si="38"/>
        <v>0</v>
      </c>
      <c r="L508" s="43"/>
      <c r="M508" s="2"/>
    </row>
    <row r="509" spans="1:13" x14ac:dyDescent="0.25">
      <c r="A509" s="41">
        <v>0</v>
      </c>
      <c r="B509" s="215" t="s">
        <v>8</v>
      </c>
      <c r="C509" s="216"/>
      <c r="D509" s="216"/>
      <c r="E509" s="216"/>
      <c r="F509" s="216"/>
      <c r="G509" s="216"/>
      <c r="H509" s="216"/>
      <c r="I509" s="217"/>
      <c r="J509" s="44"/>
      <c r="K509" s="19">
        <f t="shared" si="38"/>
        <v>0</v>
      </c>
      <c r="L509" s="43"/>
      <c r="M509" s="2"/>
    </row>
    <row r="510" spans="1:13" ht="33.75" customHeight="1" x14ac:dyDescent="0.25">
      <c r="A510" s="41">
        <v>713</v>
      </c>
      <c r="B510" s="6">
        <v>71351540</v>
      </c>
      <c r="C510" s="7" t="s">
        <v>495</v>
      </c>
      <c r="D510" s="7" t="s">
        <v>515</v>
      </c>
      <c r="E510" s="11" t="s">
        <v>263</v>
      </c>
      <c r="F510" s="11" t="s">
        <v>54</v>
      </c>
      <c r="G510" s="21">
        <v>419000</v>
      </c>
      <c r="H510" s="21">
        <v>1</v>
      </c>
      <c r="I510" s="21">
        <f>+H510*G510/1000</f>
        <v>419</v>
      </c>
      <c r="J510" s="44">
        <v>5113</v>
      </c>
      <c r="K510" s="19">
        <f t="shared" si="38"/>
        <v>419000</v>
      </c>
      <c r="L510" s="43"/>
      <c r="M510" s="2"/>
    </row>
    <row r="511" spans="1:13" ht="31.5" customHeight="1" x14ac:dyDescent="0.25">
      <c r="A511" s="41" t="s">
        <v>358</v>
      </c>
      <c r="B511" s="6" t="s">
        <v>499</v>
      </c>
      <c r="C511" s="102" t="s">
        <v>359</v>
      </c>
      <c r="D511" s="7" t="s">
        <v>519</v>
      </c>
      <c r="E511" s="11" t="s">
        <v>53</v>
      </c>
      <c r="F511" s="11" t="s">
        <v>54</v>
      </c>
      <c r="G511" s="21">
        <v>220000</v>
      </c>
      <c r="H511" s="21">
        <v>1</v>
      </c>
      <c r="I511" s="21">
        <f>+H511*G511/1000</f>
        <v>220</v>
      </c>
      <c r="J511" s="44">
        <v>5113</v>
      </c>
      <c r="K511" s="19">
        <f t="shared" si="38"/>
        <v>220000</v>
      </c>
      <c r="L511" s="43"/>
      <c r="M511" s="2"/>
    </row>
    <row r="512" spans="1:13" ht="30" customHeight="1" x14ac:dyDescent="0.25">
      <c r="A512" s="41" t="s">
        <v>358</v>
      </c>
      <c r="B512" s="6" t="s">
        <v>499</v>
      </c>
      <c r="C512" s="102" t="s">
        <v>359</v>
      </c>
      <c r="D512" s="7" t="s">
        <v>524</v>
      </c>
      <c r="E512" s="11" t="s">
        <v>207</v>
      </c>
      <c r="F512" s="11" t="s">
        <v>54</v>
      </c>
      <c r="G512" s="21">
        <v>76000</v>
      </c>
      <c r="H512" s="21">
        <v>1</v>
      </c>
      <c r="I512" s="21">
        <f t="shared" ref="I512:I515" si="40">+H512*G512/1000</f>
        <v>76</v>
      </c>
      <c r="J512" s="44">
        <v>5113</v>
      </c>
      <c r="K512" s="19">
        <f t="shared" si="38"/>
        <v>76000</v>
      </c>
      <c r="L512" s="43"/>
      <c r="M512" s="2"/>
    </row>
    <row r="513" spans="1:13" ht="32.25" customHeight="1" x14ac:dyDescent="0.25">
      <c r="A513" s="41" t="s">
        <v>358</v>
      </c>
      <c r="B513" s="6" t="s">
        <v>499</v>
      </c>
      <c r="C513" s="102" t="s">
        <v>359</v>
      </c>
      <c r="D513" s="7" t="s">
        <v>525</v>
      </c>
      <c r="E513" s="11" t="s">
        <v>207</v>
      </c>
      <c r="F513" s="11" t="s">
        <v>54</v>
      </c>
      <c r="G513" s="21">
        <v>76000</v>
      </c>
      <c r="H513" s="21">
        <v>1</v>
      </c>
      <c r="I513" s="21">
        <f t="shared" si="40"/>
        <v>76</v>
      </c>
      <c r="J513" s="44">
        <v>5113</v>
      </c>
      <c r="K513" s="19">
        <f t="shared" si="38"/>
        <v>76000</v>
      </c>
      <c r="L513" s="43"/>
      <c r="M513" s="2"/>
    </row>
    <row r="514" spans="1:13" ht="28.5" customHeight="1" x14ac:dyDescent="0.25">
      <c r="A514" s="41" t="s">
        <v>358</v>
      </c>
      <c r="B514" s="6" t="s">
        <v>499</v>
      </c>
      <c r="C514" s="102" t="s">
        <v>359</v>
      </c>
      <c r="D514" s="7" t="s">
        <v>526</v>
      </c>
      <c r="E514" s="11" t="s">
        <v>207</v>
      </c>
      <c r="F514" s="11" t="s">
        <v>54</v>
      </c>
      <c r="G514" s="21">
        <v>76000</v>
      </c>
      <c r="H514" s="21">
        <v>1</v>
      </c>
      <c r="I514" s="21">
        <f t="shared" si="40"/>
        <v>76</v>
      </c>
      <c r="J514" s="44">
        <v>5113</v>
      </c>
      <c r="K514" s="19">
        <f t="shared" si="38"/>
        <v>76000</v>
      </c>
      <c r="L514" s="43"/>
      <c r="M514" s="2"/>
    </row>
    <row r="515" spans="1:13" ht="29.25" customHeight="1" x14ac:dyDescent="0.25">
      <c r="A515" s="41" t="s">
        <v>358</v>
      </c>
      <c r="B515" s="6" t="s">
        <v>499</v>
      </c>
      <c r="C515" s="102" t="s">
        <v>359</v>
      </c>
      <c r="D515" s="7" t="s">
        <v>527</v>
      </c>
      <c r="E515" s="11" t="s">
        <v>207</v>
      </c>
      <c r="F515" s="11" t="s">
        <v>54</v>
      </c>
      <c r="G515" s="21">
        <v>76000</v>
      </c>
      <c r="H515" s="21">
        <v>1</v>
      </c>
      <c r="I515" s="21">
        <f t="shared" si="40"/>
        <v>76</v>
      </c>
      <c r="J515" s="44">
        <v>5113</v>
      </c>
      <c r="K515" s="19">
        <f t="shared" si="38"/>
        <v>76000</v>
      </c>
      <c r="L515" s="43"/>
      <c r="M515" s="2"/>
    </row>
    <row r="516" spans="1:13" ht="33" customHeight="1" x14ac:dyDescent="0.25">
      <c r="A516" s="41">
        <v>713</v>
      </c>
      <c r="B516" s="6">
        <v>71351540</v>
      </c>
      <c r="C516" s="7" t="s">
        <v>495</v>
      </c>
      <c r="D516" s="104" t="s">
        <v>1082</v>
      </c>
      <c r="E516" s="10" t="s">
        <v>263</v>
      </c>
      <c r="F516" s="10" t="s">
        <v>54</v>
      </c>
      <c r="G516" s="185">
        <v>189000</v>
      </c>
      <c r="H516" s="13">
        <v>1</v>
      </c>
      <c r="I516" s="21">
        <f t="shared" ref="I516:I519" si="41">G516*H516/1000</f>
        <v>189</v>
      </c>
      <c r="J516" s="100">
        <v>5113</v>
      </c>
      <c r="K516" s="19">
        <f t="shared" si="38"/>
        <v>189000</v>
      </c>
      <c r="L516" s="43"/>
      <c r="M516" s="2"/>
    </row>
    <row r="517" spans="1:13" ht="33" customHeight="1" x14ac:dyDescent="0.25">
      <c r="A517" s="41">
        <v>713</v>
      </c>
      <c r="B517" s="6">
        <v>71351540</v>
      </c>
      <c r="C517" s="7" t="s">
        <v>495</v>
      </c>
      <c r="D517" s="104" t="s">
        <v>1083</v>
      </c>
      <c r="E517" s="10" t="s">
        <v>263</v>
      </c>
      <c r="F517" s="10" t="s">
        <v>54</v>
      </c>
      <c r="G517" s="21">
        <v>189000</v>
      </c>
      <c r="H517" s="13">
        <v>1</v>
      </c>
      <c r="I517" s="21">
        <f t="shared" si="41"/>
        <v>189</v>
      </c>
      <c r="J517" s="100">
        <v>5113</v>
      </c>
      <c r="K517" s="19">
        <f t="shared" si="38"/>
        <v>189000</v>
      </c>
      <c r="L517" s="43"/>
      <c r="M517" s="2"/>
    </row>
    <row r="518" spans="1:13" ht="32.25" customHeight="1" x14ac:dyDescent="0.25">
      <c r="A518" s="41">
        <v>713</v>
      </c>
      <c r="B518" s="6">
        <v>71351540</v>
      </c>
      <c r="C518" s="7" t="s">
        <v>495</v>
      </c>
      <c r="D518" s="132" t="s">
        <v>1084</v>
      </c>
      <c r="E518" s="10" t="s">
        <v>263</v>
      </c>
      <c r="F518" s="10" t="s">
        <v>54</v>
      </c>
      <c r="G518" s="21">
        <v>189000</v>
      </c>
      <c r="H518" s="13">
        <v>1</v>
      </c>
      <c r="I518" s="21">
        <f t="shared" si="41"/>
        <v>189</v>
      </c>
      <c r="J518" s="100">
        <v>5113</v>
      </c>
      <c r="K518" s="19">
        <f t="shared" si="38"/>
        <v>189000</v>
      </c>
      <c r="L518" s="43"/>
      <c r="M518" s="2"/>
    </row>
    <row r="519" spans="1:13" ht="31.5" customHeight="1" x14ac:dyDescent="0.25">
      <c r="A519" s="41">
        <v>713</v>
      </c>
      <c r="B519" s="6">
        <v>71351540</v>
      </c>
      <c r="C519" s="7" t="s">
        <v>495</v>
      </c>
      <c r="D519" s="104" t="s">
        <v>1085</v>
      </c>
      <c r="E519" s="10" t="s">
        <v>263</v>
      </c>
      <c r="F519" s="10" t="s">
        <v>54</v>
      </c>
      <c r="G519" s="21">
        <v>189000</v>
      </c>
      <c r="H519" s="13">
        <v>1</v>
      </c>
      <c r="I519" s="21">
        <f t="shared" si="41"/>
        <v>189</v>
      </c>
      <c r="J519" s="100">
        <v>5113</v>
      </c>
      <c r="K519" s="19">
        <f t="shared" si="38"/>
        <v>189000</v>
      </c>
      <c r="L519" s="43"/>
      <c r="M519" s="2"/>
    </row>
    <row r="520" spans="1:13" x14ac:dyDescent="0.25">
      <c r="A520" s="41"/>
      <c r="B520" s="215" t="s">
        <v>138</v>
      </c>
      <c r="C520" s="216"/>
      <c r="D520" s="216"/>
      <c r="E520" s="216"/>
      <c r="F520" s="216"/>
      <c r="G520" s="216"/>
      <c r="H520" s="216"/>
      <c r="I520" s="217"/>
      <c r="J520" s="44"/>
      <c r="K520" s="19">
        <f t="shared" si="38"/>
        <v>0</v>
      </c>
      <c r="L520" s="43"/>
      <c r="M520" s="2"/>
    </row>
    <row r="521" spans="1:13" ht="30.75" customHeight="1" x14ac:dyDescent="0.25">
      <c r="A521" s="41" t="s">
        <v>195</v>
      </c>
      <c r="B521" s="6" t="s">
        <v>516</v>
      </c>
      <c r="C521" s="7" t="s">
        <v>517</v>
      </c>
      <c r="D521" s="7" t="s">
        <v>518</v>
      </c>
      <c r="E521" s="11" t="s">
        <v>207</v>
      </c>
      <c r="F521" s="11" t="s">
        <v>54</v>
      </c>
      <c r="G521" s="134">
        <v>30300000</v>
      </c>
      <c r="H521" s="134">
        <v>1</v>
      </c>
      <c r="I521" s="134">
        <f>+H521*G521/1000</f>
        <v>30300</v>
      </c>
      <c r="J521" s="44">
        <v>5113</v>
      </c>
      <c r="K521" s="19">
        <f t="shared" si="38"/>
        <v>30300000</v>
      </c>
      <c r="L521" s="43"/>
      <c r="M521" s="2"/>
    </row>
    <row r="522" spans="1:13" ht="34.5" customHeight="1" x14ac:dyDescent="0.25">
      <c r="A522" s="41" t="s">
        <v>195</v>
      </c>
      <c r="B522" s="6" t="s">
        <v>516</v>
      </c>
      <c r="C522" s="7" t="s">
        <v>517</v>
      </c>
      <c r="D522" s="7" t="s">
        <v>1070</v>
      </c>
      <c r="E522" s="11" t="s">
        <v>207</v>
      </c>
      <c r="F522" s="11" t="s">
        <v>54</v>
      </c>
      <c r="G522" s="134">
        <v>9412609.8499999996</v>
      </c>
      <c r="H522" s="134">
        <v>1</v>
      </c>
      <c r="I522" s="134">
        <f t="shared" ref="I522:I525" si="42">+H522*G522/1000</f>
        <v>9412.6098499999989</v>
      </c>
      <c r="J522" s="172">
        <v>5113</v>
      </c>
      <c r="K522" s="19">
        <f t="shared" si="38"/>
        <v>9412609.8499999996</v>
      </c>
      <c r="L522" s="43"/>
      <c r="M522" s="2"/>
    </row>
    <row r="523" spans="1:13" ht="27" customHeight="1" x14ac:dyDescent="0.25">
      <c r="A523" s="41" t="s">
        <v>195</v>
      </c>
      <c r="B523" s="6" t="s">
        <v>516</v>
      </c>
      <c r="C523" s="7" t="s">
        <v>517</v>
      </c>
      <c r="D523" s="7" t="s">
        <v>1071</v>
      </c>
      <c r="E523" s="11" t="s">
        <v>207</v>
      </c>
      <c r="F523" s="11" t="s">
        <v>54</v>
      </c>
      <c r="G523" s="134">
        <v>9788964.3000000007</v>
      </c>
      <c r="H523" s="134">
        <v>1</v>
      </c>
      <c r="I523" s="134">
        <f t="shared" si="42"/>
        <v>9788.9643000000015</v>
      </c>
      <c r="J523" s="172">
        <v>5113</v>
      </c>
      <c r="K523" s="19">
        <f t="shared" si="38"/>
        <v>9788964.3000000007</v>
      </c>
      <c r="L523" s="43"/>
      <c r="M523" s="2"/>
    </row>
    <row r="524" spans="1:13" ht="28.5" customHeight="1" x14ac:dyDescent="0.25">
      <c r="A524" s="41" t="s">
        <v>195</v>
      </c>
      <c r="B524" s="6" t="s">
        <v>516</v>
      </c>
      <c r="C524" s="7" t="s">
        <v>517</v>
      </c>
      <c r="D524" s="7" t="s">
        <v>1072</v>
      </c>
      <c r="E524" s="11" t="s">
        <v>207</v>
      </c>
      <c r="F524" s="11" t="s">
        <v>54</v>
      </c>
      <c r="G524" s="134">
        <v>9020171.5600000005</v>
      </c>
      <c r="H524" s="134">
        <v>1</v>
      </c>
      <c r="I524" s="134">
        <f t="shared" si="42"/>
        <v>9020.1715600000007</v>
      </c>
      <c r="J524" s="172">
        <v>5113</v>
      </c>
      <c r="K524" s="19">
        <f t="shared" si="38"/>
        <v>9020171.5600000005</v>
      </c>
      <c r="L524" s="43"/>
      <c r="M524" s="2"/>
    </row>
    <row r="525" spans="1:13" ht="26.25" customHeight="1" x14ac:dyDescent="0.25">
      <c r="A525" s="41" t="s">
        <v>195</v>
      </c>
      <c r="B525" s="6" t="s">
        <v>516</v>
      </c>
      <c r="C525" s="7" t="s">
        <v>517</v>
      </c>
      <c r="D525" s="7" t="s">
        <v>1073</v>
      </c>
      <c r="E525" s="11" t="s">
        <v>207</v>
      </c>
      <c r="F525" s="11" t="s">
        <v>54</v>
      </c>
      <c r="G525" s="134">
        <v>10115760.26</v>
      </c>
      <c r="H525" s="134">
        <v>1</v>
      </c>
      <c r="I525" s="134">
        <f t="shared" si="42"/>
        <v>10115.760259999999</v>
      </c>
      <c r="J525" s="172">
        <v>5113</v>
      </c>
      <c r="K525" s="19">
        <f t="shared" si="38"/>
        <v>10115760.26</v>
      </c>
      <c r="L525" s="43"/>
      <c r="M525" s="2"/>
    </row>
    <row r="526" spans="1:13" ht="28.5" customHeight="1" x14ac:dyDescent="0.25">
      <c r="A526" s="41" t="s">
        <v>195</v>
      </c>
      <c r="B526" s="120" t="s">
        <v>516</v>
      </c>
      <c r="C526" s="104" t="s">
        <v>517</v>
      </c>
      <c r="D526" s="104" t="s">
        <v>1086</v>
      </c>
      <c r="E526" s="10" t="s">
        <v>207</v>
      </c>
      <c r="F526" s="10" t="s">
        <v>54</v>
      </c>
      <c r="G526" s="21">
        <v>10116000</v>
      </c>
      <c r="H526" s="13">
        <v>1</v>
      </c>
      <c r="I526" s="21">
        <f t="shared" ref="I526:I529" si="43">G526*H526/1000</f>
        <v>10116</v>
      </c>
      <c r="J526" s="100">
        <v>5113</v>
      </c>
      <c r="K526" s="19">
        <f t="shared" si="38"/>
        <v>10116000</v>
      </c>
      <c r="L526" s="43"/>
      <c r="M526" s="2"/>
    </row>
    <row r="527" spans="1:13" ht="24" customHeight="1" x14ac:dyDescent="0.25">
      <c r="A527" s="41" t="s">
        <v>195</v>
      </c>
      <c r="B527" s="120" t="s">
        <v>516</v>
      </c>
      <c r="C527" s="104" t="s">
        <v>517</v>
      </c>
      <c r="D527" s="104" t="s">
        <v>1087</v>
      </c>
      <c r="E527" s="10" t="s">
        <v>207</v>
      </c>
      <c r="F527" s="10" t="s">
        <v>54</v>
      </c>
      <c r="G527" s="21">
        <v>10116000</v>
      </c>
      <c r="H527" s="13">
        <v>1</v>
      </c>
      <c r="I527" s="21">
        <f t="shared" si="43"/>
        <v>10116</v>
      </c>
      <c r="J527" s="100">
        <v>5113</v>
      </c>
      <c r="K527" s="19">
        <f t="shared" si="38"/>
        <v>10116000</v>
      </c>
      <c r="L527" s="43"/>
      <c r="M527" s="2"/>
    </row>
    <row r="528" spans="1:13" ht="26.25" customHeight="1" x14ac:dyDescent="0.25">
      <c r="A528" s="41" t="s">
        <v>195</v>
      </c>
      <c r="B528" s="120" t="s">
        <v>516</v>
      </c>
      <c r="C528" s="104" t="s">
        <v>517</v>
      </c>
      <c r="D528" s="132" t="s">
        <v>1088</v>
      </c>
      <c r="E528" s="10" t="s">
        <v>207</v>
      </c>
      <c r="F528" s="10" t="s">
        <v>54</v>
      </c>
      <c r="G528" s="21">
        <v>10116000</v>
      </c>
      <c r="H528" s="13">
        <v>1</v>
      </c>
      <c r="I528" s="21">
        <f t="shared" si="43"/>
        <v>10116</v>
      </c>
      <c r="J528" s="100">
        <v>5113</v>
      </c>
      <c r="K528" s="19">
        <f t="shared" si="38"/>
        <v>10116000</v>
      </c>
      <c r="L528" s="43"/>
      <c r="M528" s="2"/>
    </row>
    <row r="529" spans="1:13" ht="24.75" customHeight="1" x14ac:dyDescent="0.25">
      <c r="A529" s="41" t="s">
        <v>195</v>
      </c>
      <c r="B529" s="120" t="s">
        <v>516</v>
      </c>
      <c r="C529" s="104" t="s">
        <v>517</v>
      </c>
      <c r="D529" s="104" t="s">
        <v>1089</v>
      </c>
      <c r="E529" s="10" t="s">
        <v>207</v>
      </c>
      <c r="F529" s="10" t="s">
        <v>54</v>
      </c>
      <c r="G529" s="21">
        <v>10116000</v>
      </c>
      <c r="H529" s="13">
        <v>1</v>
      </c>
      <c r="I529" s="21">
        <f t="shared" si="43"/>
        <v>10116</v>
      </c>
      <c r="J529" s="100">
        <v>5113</v>
      </c>
      <c r="K529" s="19">
        <f t="shared" si="38"/>
        <v>10116000</v>
      </c>
      <c r="L529" s="43"/>
      <c r="M529" s="2"/>
    </row>
    <row r="530" spans="1:13" x14ac:dyDescent="0.25">
      <c r="A530" s="41">
        <v>0</v>
      </c>
      <c r="B530" s="215" t="s">
        <v>10</v>
      </c>
      <c r="C530" s="216"/>
      <c r="D530" s="216"/>
      <c r="E530" s="216"/>
      <c r="F530" s="216"/>
      <c r="G530" s="216"/>
      <c r="H530" s="216"/>
      <c r="I530" s="217"/>
      <c r="J530" s="44"/>
      <c r="K530" s="19">
        <f t="shared" si="38"/>
        <v>0</v>
      </c>
      <c r="L530" s="43"/>
      <c r="M530" s="2"/>
    </row>
    <row r="531" spans="1:13" x14ac:dyDescent="0.25">
      <c r="A531" s="41" t="s">
        <v>887</v>
      </c>
      <c r="B531" s="120" t="s">
        <v>144</v>
      </c>
      <c r="C531" s="104" t="s">
        <v>1112</v>
      </c>
      <c r="D531" s="104" t="s">
        <v>1113</v>
      </c>
      <c r="E531" s="134" t="s">
        <v>53</v>
      </c>
      <c r="F531" s="134" t="s">
        <v>11</v>
      </c>
      <c r="G531" s="21">
        <v>3230000</v>
      </c>
      <c r="H531" s="13">
        <v>1</v>
      </c>
      <c r="I531" s="21">
        <f>+H531*G531/1000</f>
        <v>3230</v>
      </c>
      <c r="J531" s="187">
        <v>5411</v>
      </c>
      <c r="K531" s="19">
        <f t="shared" si="38"/>
        <v>3230000</v>
      </c>
      <c r="L531" s="43"/>
      <c r="M531" s="2"/>
    </row>
    <row r="532" spans="1:13" x14ac:dyDescent="0.25">
      <c r="A532" s="41">
        <v>0</v>
      </c>
      <c r="B532" s="231"/>
      <c r="C532" s="232"/>
      <c r="D532" s="232"/>
      <c r="E532" s="232"/>
      <c r="F532" s="232"/>
      <c r="G532" s="232"/>
      <c r="H532" s="232"/>
      <c r="I532" s="233"/>
      <c r="J532" s="44"/>
      <c r="K532" s="19">
        <f t="shared" si="38"/>
        <v>0</v>
      </c>
      <c r="L532" s="43"/>
      <c r="M532" s="2"/>
    </row>
    <row r="533" spans="1:13" x14ac:dyDescent="0.25">
      <c r="A533" s="41">
        <v>0</v>
      </c>
      <c r="B533" s="224" t="s">
        <v>16</v>
      </c>
      <c r="C533" s="225"/>
      <c r="D533" s="226"/>
      <c r="E533" s="55"/>
      <c r="F533" s="55"/>
      <c r="G533" s="38"/>
      <c r="H533" s="39"/>
      <c r="I533" s="56"/>
      <c r="J533" s="44"/>
      <c r="K533" s="19">
        <f t="shared" si="38"/>
        <v>0</v>
      </c>
      <c r="L533" s="43"/>
      <c r="M533" s="2"/>
    </row>
    <row r="534" spans="1:13" x14ac:dyDescent="0.25">
      <c r="A534" s="41">
        <v>0</v>
      </c>
      <c r="B534" s="224" t="s">
        <v>17</v>
      </c>
      <c r="C534" s="225"/>
      <c r="D534" s="226"/>
      <c r="E534" s="55"/>
      <c r="F534" s="55"/>
      <c r="G534" s="38"/>
      <c r="H534" s="39"/>
      <c r="I534" s="56"/>
      <c r="J534" s="44"/>
      <c r="K534" s="19">
        <f t="shared" si="38"/>
        <v>0</v>
      </c>
      <c r="L534" s="43"/>
      <c r="M534" s="2"/>
    </row>
    <row r="535" spans="1:13" x14ac:dyDescent="0.25">
      <c r="A535" s="41">
        <v>0</v>
      </c>
      <c r="B535" s="215" t="s">
        <v>8</v>
      </c>
      <c r="C535" s="216"/>
      <c r="D535" s="216"/>
      <c r="E535" s="216"/>
      <c r="F535" s="216"/>
      <c r="G535" s="216"/>
      <c r="H535" s="216"/>
      <c r="I535" s="217"/>
      <c r="J535" s="44"/>
      <c r="K535" s="19">
        <f t="shared" si="38"/>
        <v>0</v>
      </c>
      <c r="L535" s="43"/>
      <c r="M535" s="2"/>
    </row>
    <row r="536" spans="1:13" x14ac:dyDescent="0.25">
      <c r="A536" s="76" t="s">
        <v>220</v>
      </c>
      <c r="B536" s="83" t="s">
        <v>221</v>
      </c>
      <c r="C536" s="84" t="s">
        <v>222</v>
      </c>
      <c r="D536" s="84" t="s">
        <v>223</v>
      </c>
      <c r="E536" s="85" t="s">
        <v>53</v>
      </c>
      <c r="F536" s="85" t="s">
        <v>54</v>
      </c>
      <c r="G536" s="86">
        <v>350000000</v>
      </c>
      <c r="H536" s="86">
        <v>1</v>
      </c>
      <c r="I536" s="86">
        <f t="shared" ref="I536:I542" si="44">G536*H536/1000</f>
        <v>350000</v>
      </c>
      <c r="J536" s="79">
        <v>4212</v>
      </c>
      <c r="K536" s="19">
        <f t="shared" si="38"/>
        <v>350000000</v>
      </c>
      <c r="L536" s="43"/>
      <c r="M536" s="2"/>
    </row>
    <row r="537" spans="1:13" ht="27" x14ac:dyDescent="0.25">
      <c r="A537" s="41" t="s">
        <v>358</v>
      </c>
      <c r="B537" s="6">
        <v>98111140</v>
      </c>
      <c r="C537" s="7" t="s">
        <v>359</v>
      </c>
      <c r="D537" s="7" t="s">
        <v>360</v>
      </c>
      <c r="E537" s="11" t="s">
        <v>53</v>
      </c>
      <c r="F537" s="11" t="s">
        <v>54</v>
      </c>
      <c r="G537" s="21">
        <v>105500</v>
      </c>
      <c r="H537" s="21">
        <v>1</v>
      </c>
      <c r="I537" s="21">
        <f t="shared" si="44"/>
        <v>105.5</v>
      </c>
      <c r="J537" s="79">
        <v>5113</v>
      </c>
      <c r="K537" s="19">
        <f t="shared" si="38"/>
        <v>105500</v>
      </c>
      <c r="L537" s="43"/>
      <c r="M537" s="2"/>
    </row>
    <row r="538" spans="1:13" ht="30" customHeight="1" x14ac:dyDescent="0.25">
      <c r="A538" s="41">
        <v>712</v>
      </c>
      <c r="B538" s="6">
        <v>71241200</v>
      </c>
      <c r="C538" s="7" t="s">
        <v>502</v>
      </c>
      <c r="D538" s="7" t="s">
        <v>501</v>
      </c>
      <c r="E538" s="11" t="s">
        <v>503</v>
      </c>
      <c r="F538" s="11" t="s">
        <v>54</v>
      </c>
      <c r="G538" s="21">
        <v>1490000</v>
      </c>
      <c r="H538" s="21">
        <v>1</v>
      </c>
      <c r="I538" s="21">
        <f t="shared" si="44"/>
        <v>1490</v>
      </c>
      <c r="J538" s="79">
        <v>5134</v>
      </c>
      <c r="K538" s="19">
        <f t="shared" si="38"/>
        <v>1490000</v>
      </c>
      <c r="L538" s="43"/>
      <c r="M538" s="2"/>
    </row>
    <row r="539" spans="1:13" ht="27.75" customHeight="1" x14ac:dyDescent="0.25">
      <c r="A539" s="41">
        <v>713</v>
      </c>
      <c r="B539" s="6">
        <v>71351540</v>
      </c>
      <c r="C539" s="7" t="s">
        <v>495</v>
      </c>
      <c r="D539" s="7" t="s">
        <v>788</v>
      </c>
      <c r="E539" s="11" t="s">
        <v>263</v>
      </c>
      <c r="F539" s="11" t="s">
        <v>54</v>
      </c>
      <c r="G539" s="21">
        <v>0</v>
      </c>
      <c r="H539" s="21">
        <v>1</v>
      </c>
      <c r="I539" s="21">
        <f t="shared" si="44"/>
        <v>0</v>
      </c>
      <c r="J539" s="79">
        <v>5112</v>
      </c>
      <c r="K539" s="19">
        <f t="shared" si="38"/>
        <v>0</v>
      </c>
      <c r="L539" s="43"/>
      <c r="M539" s="2"/>
    </row>
    <row r="540" spans="1:13" ht="28.5" customHeight="1" x14ac:dyDescent="0.25">
      <c r="A540" s="41" t="s">
        <v>847</v>
      </c>
      <c r="B540" s="125">
        <v>71241200</v>
      </c>
      <c r="C540" s="126" t="s">
        <v>502</v>
      </c>
      <c r="D540" s="126" t="s">
        <v>848</v>
      </c>
      <c r="E540" s="127" t="s">
        <v>503</v>
      </c>
      <c r="F540" s="127" t="s">
        <v>54</v>
      </c>
      <c r="G540" s="128">
        <v>0</v>
      </c>
      <c r="H540" s="128">
        <v>1</v>
      </c>
      <c r="I540" s="128">
        <f t="shared" si="44"/>
        <v>0</v>
      </c>
      <c r="J540" s="79">
        <v>5134</v>
      </c>
      <c r="K540" s="19">
        <f t="shared" si="38"/>
        <v>0</v>
      </c>
      <c r="L540" s="43"/>
      <c r="M540" s="2"/>
    </row>
    <row r="541" spans="1:13" ht="20.25" customHeight="1" x14ac:dyDescent="0.25">
      <c r="A541" s="41" t="s">
        <v>487</v>
      </c>
      <c r="B541" s="6">
        <v>50531140</v>
      </c>
      <c r="C541" s="120" t="s">
        <v>257</v>
      </c>
      <c r="D541" s="7" t="s">
        <v>1118</v>
      </c>
      <c r="E541" s="11" t="s">
        <v>207</v>
      </c>
      <c r="F541" s="11" t="s">
        <v>54</v>
      </c>
      <c r="G541" s="21">
        <v>80000</v>
      </c>
      <c r="H541" s="21">
        <v>1</v>
      </c>
      <c r="I541" s="21">
        <f t="shared" si="44"/>
        <v>80</v>
      </c>
      <c r="J541" s="144">
        <v>5134</v>
      </c>
      <c r="K541" s="19">
        <f t="shared" si="38"/>
        <v>80000</v>
      </c>
      <c r="L541" s="43"/>
      <c r="M541" s="2"/>
    </row>
    <row r="542" spans="1:13" ht="31.5" customHeight="1" x14ac:dyDescent="0.25">
      <c r="A542" s="41">
        <v>713</v>
      </c>
      <c r="B542" s="6">
        <v>71351540</v>
      </c>
      <c r="C542" s="7" t="s">
        <v>495</v>
      </c>
      <c r="D542" s="102" t="s">
        <v>1174</v>
      </c>
      <c r="E542" s="11" t="s">
        <v>263</v>
      </c>
      <c r="F542" s="11" t="s">
        <v>54</v>
      </c>
      <c r="G542" s="21">
        <v>0</v>
      </c>
      <c r="H542" s="21">
        <v>1</v>
      </c>
      <c r="I542" s="21">
        <f t="shared" si="44"/>
        <v>0</v>
      </c>
      <c r="J542" s="144">
        <v>5113</v>
      </c>
      <c r="K542" s="19">
        <f t="shared" si="38"/>
        <v>0</v>
      </c>
      <c r="L542" s="43"/>
      <c r="M542" s="2"/>
    </row>
    <row r="543" spans="1:13" x14ac:dyDescent="0.25">
      <c r="A543" s="41">
        <v>0</v>
      </c>
      <c r="B543" s="215" t="s">
        <v>39</v>
      </c>
      <c r="C543" s="216"/>
      <c r="D543" s="216"/>
      <c r="E543" s="216"/>
      <c r="F543" s="216"/>
      <c r="G543" s="216"/>
      <c r="H543" s="216"/>
      <c r="I543" s="217"/>
      <c r="J543" s="44"/>
      <c r="K543" s="19">
        <f t="shared" si="38"/>
        <v>0</v>
      </c>
      <c r="L543" s="43"/>
      <c r="M543" s="2"/>
    </row>
    <row r="544" spans="1:13" ht="27" x14ac:dyDescent="0.25">
      <c r="A544" s="41" t="s">
        <v>195</v>
      </c>
      <c r="B544" s="6" t="s">
        <v>531</v>
      </c>
      <c r="C544" s="102" t="s">
        <v>532</v>
      </c>
      <c r="D544" s="102" t="s">
        <v>533</v>
      </c>
      <c r="E544" s="115" t="s">
        <v>207</v>
      </c>
      <c r="F544" s="11" t="s">
        <v>54</v>
      </c>
      <c r="G544" s="116">
        <v>10000000</v>
      </c>
      <c r="H544" s="13">
        <v>1</v>
      </c>
      <c r="I544" s="21">
        <f>+G544*H544/1000</f>
        <v>10000</v>
      </c>
      <c r="J544" s="44">
        <v>4252</v>
      </c>
      <c r="K544" s="19">
        <f t="shared" si="38"/>
        <v>10000000</v>
      </c>
      <c r="L544" s="43"/>
      <c r="M544" s="2"/>
    </row>
    <row r="545" spans="1:13" ht="27" x14ac:dyDescent="0.25">
      <c r="A545" s="41" t="s">
        <v>195</v>
      </c>
      <c r="B545" s="6" t="s">
        <v>531</v>
      </c>
      <c r="C545" s="102" t="s">
        <v>532</v>
      </c>
      <c r="D545" s="102" t="s">
        <v>534</v>
      </c>
      <c r="E545" s="115" t="s">
        <v>207</v>
      </c>
      <c r="F545" s="11" t="s">
        <v>54</v>
      </c>
      <c r="G545" s="116">
        <v>10000000</v>
      </c>
      <c r="H545" s="13">
        <v>1</v>
      </c>
      <c r="I545" s="21">
        <f t="shared" ref="I545:I552" si="45">+G545*H545/1000</f>
        <v>10000</v>
      </c>
      <c r="J545" s="44">
        <v>4252</v>
      </c>
      <c r="K545" s="19">
        <f t="shared" si="38"/>
        <v>10000000</v>
      </c>
      <c r="L545" s="43"/>
      <c r="M545" s="2"/>
    </row>
    <row r="546" spans="1:13" ht="27" x14ac:dyDescent="0.25">
      <c r="A546" s="41" t="s">
        <v>195</v>
      </c>
      <c r="B546" s="6" t="s">
        <v>531</v>
      </c>
      <c r="C546" s="102" t="s">
        <v>532</v>
      </c>
      <c r="D546" s="102" t="s">
        <v>535</v>
      </c>
      <c r="E546" s="115" t="s">
        <v>207</v>
      </c>
      <c r="F546" s="11" t="s">
        <v>54</v>
      </c>
      <c r="G546" s="116">
        <v>7000000</v>
      </c>
      <c r="H546" s="13">
        <v>1</v>
      </c>
      <c r="I546" s="21">
        <f t="shared" si="45"/>
        <v>7000</v>
      </c>
      <c r="J546" s="44">
        <v>4252</v>
      </c>
      <c r="K546" s="19">
        <f t="shared" si="38"/>
        <v>7000000</v>
      </c>
      <c r="L546" s="43"/>
      <c r="M546" s="2"/>
    </row>
    <row r="547" spans="1:13" ht="27" x14ac:dyDescent="0.25">
      <c r="A547" s="41" t="s">
        <v>195</v>
      </c>
      <c r="B547" s="6" t="s">
        <v>531</v>
      </c>
      <c r="C547" s="102" t="s">
        <v>532</v>
      </c>
      <c r="D547" s="102" t="s">
        <v>536</v>
      </c>
      <c r="E547" s="115" t="s">
        <v>207</v>
      </c>
      <c r="F547" s="11" t="s">
        <v>54</v>
      </c>
      <c r="G547" s="116">
        <v>7000000</v>
      </c>
      <c r="H547" s="13">
        <v>1</v>
      </c>
      <c r="I547" s="21">
        <f t="shared" si="45"/>
        <v>7000</v>
      </c>
      <c r="J547" s="44">
        <v>4252</v>
      </c>
      <c r="K547" s="19">
        <f t="shared" si="38"/>
        <v>7000000</v>
      </c>
      <c r="L547" s="43"/>
      <c r="M547" s="2"/>
    </row>
    <row r="548" spans="1:13" ht="27" x14ac:dyDescent="0.25">
      <c r="A548" s="41" t="s">
        <v>195</v>
      </c>
      <c r="B548" s="6" t="s">
        <v>531</v>
      </c>
      <c r="C548" s="102" t="s">
        <v>532</v>
      </c>
      <c r="D548" s="102" t="s">
        <v>537</v>
      </c>
      <c r="E548" s="115" t="s">
        <v>207</v>
      </c>
      <c r="F548" s="11" t="s">
        <v>54</v>
      </c>
      <c r="G548" s="116">
        <v>7000000</v>
      </c>
      <c r="H548" s="13">
        <v>1</v>
      </c>
      <c r="I548" s="21">
        <f t="shared" si="45"/>
        <v>7000</v>
      </c>
      <c r="J548" s="44">
        <v>4252</v>
      </c>
      <c r="K548" s="19">
        <f t="shared" si="38"/>
        <v>7000000</v>
      </c>
      <c r="L548" s="43"/>
      <c r="M548" s="2"/>
    </row>
    <row r="549" spans="1:13" ht="27" x14ac:dyDescent="0.25">
      <c r="A549" s="41" t="s">
        <v>195</v>
      </c>
      <c r="B549" s="6" t="s">
        <v>531</v>
      </c>
      <c r="C549" s="102" t="s">
        <v>532</v>
      </c>
      <c r="D549" s="102" t="s">
        <v>538</v>
      </c>
      <c r="E549" s="115" t="s">
        <v>207</v>
      </c>
      <c r="F549" s="11" t="s">
        <v>54</v>
      </c>
      <c r="G549" s="116">
        <v>6800000</v>
      </c>
      <c r="H549" s="13">
        <v>1</v>
      </c>
      <c r="I549" s="21">
        <f t="shared" si="45"/>
        <v>6800</v>
      </c>
      <c r="J549" s="44">
        <v>4252</v>
      </c>
      <c r="K549" s="19">
        <f t="shared" si="38"/>
        <v>6800000</v>
      </c>
      <c r="L549" s="43"/>
      <c r="M549" s="2"/>
    </row>
    <row r="550" spans="1:13" ht="27" x14ac:dyDescent="0.25">
      <c r="A550" s="41" t="s">
        <v>195</v>
      </c>
      <c r="B550" s="6" t="s">
        <v>531</v>
      </c>
      <c r="C550" s="102" t="s">
        <v>532</v>
      </c>
      <c r="D550" s="102" t="s">
        <v>539</v>
      </c>
      <c r="E550" s="115" t="s">
        <v>207</v>
      </c>
      <c r="F550" s="11" t="s">
        <v>54</v>
      </c>
      <c r="G550" s="116">
        <v>1500000</v>
      </c>
      <c r="H550" s="13">
        <v>1</v>
      </c>
      <c r="I550" s="21">
        <f t="shared" si="45"/>
        <v>1500</v>
      </c>
      <c r="J550" s="44">
        <v>4252</v>
      </c>
      <c r="K550" s="19">
        <f t="shared" si="38"/>
        <v>1500000</v>
      </c>
      <c r="L550" s="43"/>
      <c r="M550" s="2"/>
    </row>
    <row r="551" spans="1:13" ht="27" x14ac:dyDescent="0.25">
      <c r="A551" s="41" t="s">
        <v>195</v>
      </c>
      <c r="B551" s="6" t="s">
        <v>531</v>
      </c>
      <c r="C551" s="102" t="s">
        <v>532</v>
      </c>
      <c r="D551" s="102" t="s">
        <v>540</v>
      </c>
      <c r="E551" s="115" t="s">
        <v>207</v>
      </c>
      <c r="F551" s="11" t="s">
        <v>54</v>
      </c>
      <c r="G551" s="116">
        <v>700000</v>
      </c>
      <c r="H551" s="13">
        <v>1</v>
      </c>
      <c r="I551" s="21">
        <f t="shared" si="45"/>
        <v>700</v>
      </c>
      <c r="J551" s="44">
        <v>4252</v>
      </c>
      <c r="K551" s="19">
        <f t="shared" si="38"/>
        <v>700000</v>
      </c>
      <c r="L551" s="43"/>
      <c r="M551" s="2"/>
    </row>
    <row r="552" spans="1:13" ht="33.75" customHeight="1" x14ac:dyDescent="0.25">
      <c r="A552" s="41" t="s">
        <v>195</v>
      </c>
      <c r="B552" s="125" t="s">
        <v>1150</v>
      </c>
      <c r="C552" s="212" t="s">
        <v>1151</v>
      </c>
      <c r="D552" s="212" t="s">
        <v>1152</v>
      </c>
      <c r="E552" s="127" t="s">
        <v>263</v>
      </c>
      <c r="F552" s="127" t="s">
        <v>54</v>
      </c>
      <c r="G552" s="128">
        <v>0</v>
      </c>
      <c r="H552" s="210">
        <v>1</v>
      </c>
      <c r="I552" s="128">
        <f t="shared" si="45"/>
        <v>0</v>
      </c>
      <c r="J552" s="201">
        <v>5113</v>
      </c>
      <c r="K552" s="19">
        <f t="shared" si="38"/>
        <v>0</v>
      </c>
      <c r="L552" s="43"/>
      <c r="M552" s="2"/>
    </row>
    <row r="553" spans="1:13" x14ac:dyDescent="0.25">
      <c r="A553" s="41">
        <v>0</v>
      </c>
      <c r="B553" s="215" t="s">
        <v>10</v>
      </c>
      <c r="C553" s="216"/>
      <c r="D553" s="216"/>
      <c r="E553" s="216"/>
      <c r="F553" s="216"/>
      <c r="G553" s="216"/>
      <c r="H553" s="216"/>
      <c r="I553" s="217"/>
      <c r="J553" s="44">
        <v>0</v>
      </c>
      <c r="K553" s="19">
        <f t="shared" si="38"/>
        <v>0</v>
      </c>
      <c r="L553" s="43"/>
      <c r="M553" s="2"/>
    </row>
    <row r="554" spans="1:13" x14ac:dyDescent="0.25">
      <c r="A554" s="41" t="s">
        <v>287</v>
      </c>
      <c r="B554" s="6" t="s">
        <v>528</v>
      </c>
      <c r="C554" s="102" t="s">
        <v>529</v>
      </c>
      <c r="D554" s="102" t="s">
        <v>1017</v>
      </c>
      <c r="E554" s="115" t="s">
        <v>530</v>
      </c>
      <c r="F554" s="11" t="s">
        <v>11</v>
      </c>
      <c r="G554" s="116">
        <v>414000</v>
      </c>
      <c r="H554" s="13">
        <v>27</v>
      </c>
      <c r="I554" s="21">
        <f t="shared" ref="I554:I559" si="46">G554*H554/1000</f>
        <v>11178</v>
      </c>
      <c r="J554" s="44">
        <v>5129</v>
      </c>
      <c r="K554" s="19">
        <f t="shared" si="38"/>
        <v>11178000</v>
      </c>
      <c r="L554" s="43"/>
      <c r="M554" s="2"/>
    </row>
    <row r="555" spans="1:13" x14ac:dyDescent="0.25">
      <c r="A555" s="41" t="s">
        <v>287</v>
      </c>
      <c r="B555" s="6">
        <v>33111360</v>
      </c>
      <c r="C555" s="102" t="s">
        <v>529</v>
      </c>
      <c r="D555" s="102" t="s">
        <v>1018</v>
      </c>
      <c r="E555" s="115" t="s">
        <v>530</v>
      </c>
      <c r="F555" s="11" t="s">
        <v>11</v>
      </c>
      <c r="G555" s="116">
        <v>403200</v>
      </c>
      <c r="H555" s="13">
        <v>19</v>
      </c>
      <c r="I555" s="21">
        <f t="shared" si="46"/>
        <v>7660.8</v>
      </c>
      <c r="J555" s="44">
        <v>5129</v>
      </c>
      <c r="K555" s="19">
        <f t="shared" si="38"/>
        <v>7660800</v>
      </c>
      <c r="L555" s="43"/>
      <c r="M555" s="2"/>
    </row>
    <row r="556" spans="1:13" x14ac:dyDescent="0.25">
      <c r="A556" s="41" t="s">
        <v>287</v>
      </c>
      <c r="B556" s="6">
        <v>33111360</v>
      </c>
      <c r="C556" s="102" t="s">
        <v>529</v>
      </c>
      <c r="D556" s="102" t="s">
        <v>1019</v>
      </c>
      <c r="E556" s="115" t="s">
        <v>530</v>
      </c>
      <c r="F556" s="11" t="s">
        <v>11</v>
      </c>
      <c r="G556" s="116">
        <v>393600</v>
      </c>
      <c r="H556" s="13">
        <v>12</v>
      </c>
      <c r="I556" s="21">
        <f t="shared" si="46"/>
        <v>4723.2</v>
      </c>
      <c r="J556" s="44">
        <v>5129</v>
      </c>
      <c r="K556" s="19">
        <f t="shared" si="38"/>
        <v>4723200</v>
      </c>
      <c r="L556" s="43"/>
      <c r="M556" s="2"/>
    </row>
    <row r="557" spans="1:13" x14ac:dyDescent="0.25">
      <c r="A557" s="41" t="s">
        <v>287</v>
      </c>
      <c r="B557" s="6">
        <v>33111360</v>
      </c>
      <c r="C557" s="102" t="s">
        <v>529</v>
      </c>
      <c r="D557" s="102" t="s">
        <v>1020</v>
      </c>
      <c r="E557" s="115" t="s">
        <v>530</v>
      </c>
      <c r="F557" s="11" t="s">
        <v>11</v>
      </c>
      <c r="G557" s="116">
        <v>384000</v>
      </c>
      <c r="H557" s="13">
        <v>3</v>
      </c>
      <c r="I557" s="21">
        <f t="shared" si="46"/>
        <v>1152</v>
      </c>
      <c r="J557" s="44">
        <v>5129</v>
      </c>
      <c r="K557" s="19">
        <f t="shared" si="38"/>
        <v>1152000</v>
      </c>
      <c r="L557" s="43"/>
      <c r="M557" s="2"/>
    </row>
    <row r="558" spans="1:13" x14ac:dyDescent="0.25">
      <c r="A558" s="41" t="s">
        <v>287</v>
      </c>
      <c r="B558" s="6">
        <v>33111360</v>
      </c>
      <c r="C558" s="102" t="s">
        <v>529</v>
      </c>
      <c r="D558" s="102" t="s">
        <v>1021</v>
      </c>
      <c r="E558" s="115" t="s">
        <v>530</v>
      </c>
      <c r="F558" s="11" t="s">
        <v>11</v>
      </c>
      <c r="G558" s="116">
        <v>373200</v>
      </c>
      <c r="H558" s="13">
        <v>1</v>
      </c>
      <c r="I558" s="21">
        <f t="shared" si="46"/>
        <v>373.2</v>
      </c>
      <c r="J558" s="44">
        <v>5129</v>
      </c>
      <c r="K558" s="19">
        <f t="shared" si="38"/>
        <v>373200</v>
      </c>
      <c r="L558" s="43"/>
      <c r="M558" s="2"/>
    </row>
    <row r="559" spans="1:13" x14ac:dyDescent="0.25">
      <c r="A559" s="41" t="s">
        <v>287</v>
      </c>
      <c r="B559" s="6">
        <v>33111360</v>
      </c>
      <c r="C559" s="102" t="s">
        <v>529</v>
      </c>
      <c r="D559" s="102" t="s">
        <v>1022</v>
      </c>
      <c r="E559" s="115" t="s">
        <v>530</v>
      </c>
      <c r="F559" s="11" t="s">
        <v>11</v>
      </c>
      <c r="G559" s="116">
        <v>363600</v>
      </c>
      <c r="H559" s="13">
        <v>1</v>
      </c>
      <c r="I559" s="21">
        <f t="shared" si="46"/>
        <v>363.6</v>
      </c>
      <c r="J559" s="44">
        <v>5129</v>
      </c>
      <c r="K559" s="19">
        <f t="shared" si="38"/>
        <v>363600</v>
      </c>
      <c r="L559" s="43"/>
      <c r="M559" s="2"/>
    </row>
    <row r="560" spans="1:13" x14ac:dyDescent="0.25">
      <c r="A560" s="41">
        <v>0</v>
      </c>
      <c r="B560" s="228"/>
      <c r="C560" s="229"/>
      <c r="D560" s="229"/>
      <c r="E560" s="229"/>
      <c r="F560" s="229"/>
      <c r="G560" s="229"/>
      <c r="H560" s="229"/>
      <c r="I560" s="230"/>
      <c r="J560" s="44"/>
      <c r="K560" s="19">
        <f t="shared" si="38"/>
        <v>0</v>
      </c>
      <c r="L560" s="43"/>
      <c r="M560" s="2"/>
    </row>
    <row r="561" spans="1:13" x14ac:dyDescent="0.25">
      <c r="A561" s="41">
        <v>0</v>
      </c>
      <c r="B561" s="224" t="s">
        <v>18</v>
      </c>
      <c r="C561" s="225"/>
      <c r="D561" s="226"/>
      <c r="E561" s="55"/>
      <c r="F561" s="55"/>
      <c r="G561" s="38"/>
      <c r="H561" s="39"/>
      <c r="I561" s="56"/>
      <c r="J561" s="44"/>
      <c r="K561" s="19">
        <f t="shared" si="38"/>
        <v>0</v>
      </c>
      <c r="L561" s="43"/>
      <c r="M561" s="2"/>
    </row>
    <row r="562" spans="1:13" x14ac:dyDescent="0.25">
      <c r="A562" s="41">
        <v>0</v>
      </c>
      <c r="B562" s="224" t="s">
        <v>19</v>
      </c>
      <c r="C562" s="225"/>
      <c r="D562" s="226"/>
      <c r="E562" s="55"/>
      <c r="F562" s="55"/>
      <c r="G562" s="38"/>
      <c r="H562" s="39"/>
      <c r="I562" s="56"/>
      <c r="J562" s="44"/>
      <c r="K562" s="19">
        <f t="shared" ref="K562:K631" si="47">G562*H562</f>
        <v>0</v>
      </c>
      <c r="L562" s="43"/>
      <c r="M562" s="2"/>
    </row>
    <row r="563" spans="1:13" x14ac:dyDescent="0.25">
      <c r="A563" s="41">
        <v>0</v>
      </c>
      <c r="B563" s="215" t="s">
        <v>8</v>
      </c>
      <c r="C563" s="216"/>
      <c r="D563" s="216"/>
      <c r="E563" s="216"/>
      <c r="F563" s="216"/>
      <c r="G563" s="216"/>
      <c r="H563" s="216"/>
      <c r="I563" s="217"/>
      <c r="J563" s="44"/>
      <c r="K563" s="19">
        <f t="shared" si="47"/>
        <v>0</v>
      </c>
      <c r="L563" s="43"/>
      <c r="M563" s="2"/>
    </row>
    <row r="564" spans="1:13" x14ac:dyDescent="0.25">
      <c r="A564" s="76" t="s">
        <v>220</v>
      </c>
      <c r="B564" s="83" t="s">
        <v>221</v>
      </c>
      <c r="C564" s="84" t="s">
        <v>222</v>
      </c>
      <c r="D564" s="84" t="s">
        <v>223</v>
      </c>
      <c r="E564" s="85" t="s">
        <v>53</v>
      </c>
      <c r="F564" s="85" t="s">
        <v>54</v>
      </c>
      <c r="G564" s="86">
        <v>42000000</v>
      </c>
      <c r="H564" s="86">
        <v>1</v>
      </c>
      <c r="I564" s="86">
        <f t="shared" ref="I564:I566" si="48">G564*H564/1000</f>
        <v>42000</v>
      </c>
      <c r="J564" s="44">
        <v>4212</v>
      </c>
      <c r="K564" s="19">
        <f t="shared" si="47"/>
        <v>42000000</v>
      </c>
      <c r="L564" s="43"/>
      <c r="M564" s="2"/>
    </row>
    <row r="565" spans="1:13" ht="30" customHeight="1" x14ac:dyDescent="0.25">
      <c r="A565" s="76" t="s">
        <v>487</v>
      </c>
      <c r="B565" s="6">
        <v>50531140</v>
      </c>
      <c r="C565" s="7" t="s">
        <v>257</v>
      </c>
      <c r="D565" s="7" t="s">
        <v>488</v>
      </c>
      <c r="E565" s="11" t="s">
        <v>207</v>
      </c>
      <c r="F565" s="11" t="s">
        <v>54</v>
      </c>
      <c r="G565" s="21">
        <v>640000</v>
      </c>
      <c r="H565" s="21">
        <v>1</v>
      </c>
      <c r="I565" s="21">
        <f t="shared" si="48"/>
        <v>640</v>
      </c>
      <c r="J565" s="44">
        <v>5134</v>
      </c>
      <c r="K565" s="19">
        <f t="shared" si="47"/>
        <v>640000</v>
      </c>
      <c r="L565" s="43"/>
      <c r="M565" s="2"/>
    </row>
    <row r="566" spans="1:13" ht="30" customHeight="1" x14ac:dyDescent="0.25">
      <c r="A566" s="41">
        <v>713</v>
      </c>
      <c r="B566" s="6">
        <v>71351540</v>
      </c>
      <c r="C566" s="7" t="s">
        <v>495</v>
      </c>
      <c r="D566" s="7" t="s">
        <v>562</v>
      </c>
      <c r="E566" s="11" t="s">
        <v>263</v>
      </c>
      <c r="F566" s="11" t="s">
        <v>54</v>
      </c>
      <c r="G566" s="21">
        <v>0</v>
      </c>
      <c r="H566" s="21">
        <v>1</v>
      </c>
      <c r="I566" s="21">
        <f t="shared" si="48"/>
        <v>0</v>
      </c>
      <c r="J566" s="44">
        <v>5112</v>
      </c>
      <c r="K566" s="19">
        <f t="shared" si="47"/>
        <v>0</v>
      </c>
      <c r="L566" s="43"/>
      <c r="M566" s="2"/>
    </row>
    <row r="567" spans="1:13" x14ac:dyDescent="0.25">
      <c r="A567" s="41">
        <v>0</v>
      </c>
      <c r="B567" s="228"/>
      <c r="C567" s="229"/>
      <c r="D567" s="229"/>
      <c r="E567" s="229"/>
      <c r="F567" s="229"/>
      <c r="G567" s="229"/>
      <c r="H567" s="229"/>
      <c r="I567" s="230"/>
      <c r="J567" s="44"/>
      <c r="K567" s="19">
        <f t="shared" si="47"/>
        <v>0</v>
      </c>
      <c r="L567" s="43"/>
      <c r="M567" s="2"/>
    </row>
    <row r="568" spans="1:13" hidden="1" x14ac:dyDescent="0.25">
      <c r="A568" s="41">
        <v>0</v>
      </c>
      <c r="B568" s="224" t="s">
        <v>20</v>
      </c>
      <c r="C568" s="225"/>
      <c r="D568" s="226"/>
      <c r="E568" s="55"/>
      <c r="F568" s="55"/>
      <c r="G568" s="38"/>
      <c r="H568" s="39"/>
      <c r="I568" s="56"/>
      <c r="J568" s="44"/>
      <c r="K568" s="19">
        <f t="shared" si="47"/>
        <v>0</v>
      </c>
      <c r="L568" s="43"/>
      <c r="M568" s="2"/>
    </row>
    <row r="569" spans="1:13" hidden="1" x14ac:dyDescent="0.25">
      <c r="A569" s="41">
        <v>0</v>
      </c>
      <c r="B569" s="224" t="s">
        <v>21</v>
      </c>
      <c r="C569" s="225"/>
      <c r="D569" s="226"/>
      <c r="E569" s="55"/>
      <c r="F569" s="55"/>
      <c r="G569" s="38"/>
      <c r="H569" s="39"/>
      <c r="I569" s="56"/>
      <c r="J569" s="44"/>
      <c r="K569" s="19">
        <f t="shared" si="47"/>
        <v>0</v>
      </c>
      <c r="L569" s="43"/>
      <c r="M569" s="2"/>
    </row>
    <row r="570" spans="1:13" hidden="1" x14ac:dyDescent="0.25">
      <c r="A570" s="41">
        <v>0</v>
      </c>
      <c r="B570" s="215" t="s">
        <v>10</v>
      </c>
      <c r="C570" s="216"/>
      <c r="D570" s="216"/>
      <c r="E570" s="216"/>
      <c r="F570" s="216"/>
      <c r="G570" s="216"/>
      <c r="H570" s="216"/>
      <c r="I570" s="217"/>
      <c r="J570" s="44"/>
      <c r="K570" s="19">
        <f t="shared" si="47"/>
        <v>0</v>
      </c>
      <c r="L570" s="31"/>
      <c r="M570" s="2"/>
    </row>
    <row r="571" spans="1:13" hidden="1" x14ac:dyDescent="0.25">
      <c r="A571" s="41"/>
      <c r="B571" s="53"/>
      <c r="C571" s="52"/>
      <c r="D571" s="52"/>
      <c r="E571" s="50"/>
      <c r="F571" s="50"/>
      <c r="G571" s="47"/>
      <c r="H571" s="48"/>
      <c r="I571" s="47">
        <f>G571*H571/1000</f>
        <v>0</v>
      </c>
      <c r="J571" s="44"/>
      <c r="K571" s="19">
        <f t="shared" si="47"/>
        <v>0</v>
      </c>
      <c r="L571" s="31"/>
      <c r="M571" s="2"/>
    </row>
    <row r="572" spans="1:13" hidden="1" x14ac:dyDescent="0.25">
      <c r="A572" s="41"/>
      <c r="B572" s="53"/>
      <c r="C572" s="52"/>
      <c r="D572" s="48"/>
      <c r="E572" s="50"/>
      <c r="F572" s="50"/>
      <c r="G572" s="47"/>
      <c r="H572" s="48"/>
      <c r="I572" s="47">
        <f>G572*H572/1000</f>
        <v>0</v>
      </c>
      <c r="J572" s="44"/>
      <c r="K572" s="19">
        <f t="shared" si="47"/>
        <v>0</v>
      </c>
      <c r="L572" s="31"/>
      <c r="M572" s="2"/>
    </row>
    <row r="573" spans="1:13" hidden="1" x14ac:dyDescent="0.25">
      <c r="A573" s="41">
        <v>0</v>
      </c>
      <c r="B573" s="228"/>
      <c r="C573" s="229"/>
      <c r="D573" s="229"/>
      <c r="E573" s="229"/>
      <c r="F573" s="229"/>
      <c r="G573" s="229"/>
      <c r="H573" s="229"/>
      <c r="I573" s="230"/>
      <c r="J573" s="44"/>
      <c r="K573" s="19">
        <f t="shared" si="47"/>
        <v>0</v>
      </c>
      <c r="L573" s="31"/>
      <c r="M573" s="2"/>
    </row>
    <row r="574" spans="1:13" x14ac:dyDescent="0.25">
      <c r="A574" s="41">
        <v>0</v>
      </c>
      <c r="B574" s="224" t="s">
        <v>22</v>
      </c>
      <c r="C574" s="225"/>
      <c r="D574" s="226"/>
      <c r="E574" s="55"/>
      <c r="F574" s="55"/>
      <c r="G574" s="38"/>
      <c r="H574" s="39"/>
      <c r="I574" s="56"/>
      <c r="J574" s="44"/>
      <c r="K574" s="19">
        <f t="shared" si="47"/>
        <v>0</v>
      </c>
      <c r="L574" s="31"/>
      <c r="M574" s="2"/>
    </row>
    <row r="575" spans="1:13" x14ac:dyDescent="0.25">
      <c r="A575" s="41">
        <v>0</v>
      </c>
      <c r="B575" s="224" t="s">
        <v>23</v>
      </c>
      <c r="C575" s="225"/>
      <c r="D575" s="226"/>
      <c r="E575" s="55"/>
      <c r="F575" s="55"/>
      <c r="G575" s="38"/>
      <c r="H575" s="39"/>
      <c r="I575" s="56"/>
      <c r="J575" s="44"/>
      <c r="K575" s="19">
        <f t="shared" si="47"/>
        <v>0</v>
      </c>
      <c r="L575" s="31"/>
      <c r="M575" s="2"/>
    </row>
    <row r="576" spans="1:13" x14ac:dyDescent="0.25">
      <c r="A576" s="41">
        <v>0</v>
      </c>
      <c r="B576" s="215" t="s">
        <v>8</v>
      </c>
      <c r="C576" s="216"/>
      <c r="D576" s="216"/>
      <c r="E576" s="216"/>
      <c r="F576" s="216"/>
      <c r="G576" s="216"/>
      <c r="H576" s="216"/>
      <c r="I576" s="217"/>
      <c r="J576" s="44"/>
      <c r="K576" s="19">
        <f t="shared" si="47"/>
        <v>0</v>
      </c>
      <c r="L576" s="31"/>
      <c r="M576" s="2"/>
    </row>
    <row r="577" spans="1:13" x14ac:dyDescent="0.25">
      <c r="A577" s="41" t="s">
        <v>220</v>
      </c>
      <c r="B577" s="135" t="s">
        <v>221</v>
      </c>
      <c r="C577" s="135" t="s">
        <v>222</v>
      </c>
      <c r="D577" s="135" t="s">
        <v>223</v>
      </c>
      <c r="E577" s="135" t="s">
        <v>53</v>
      </c>
      <c r="F577" s="135" t="s">
        <v>54</v>
      </c>
      <c r="G577" s="135">
        <v>22000000</v>
      </c>
      <c r="H577" s="135">
        <v>1</v>
      </c>
      <c r="I577" s="135">
        <f>+H577*G577/1000</f>
        <v>22000</v>
      </c>
      <c r="J577" s="44">
        <v>4212</v>
      </c>
      <c r="K577" s="19">
        <f t="shared" si="47"/>
        <v>22000000</v>
      </c>
      <c r="L577" s="31"/>
      <c r="M577" s="2"/>
    </row>
    <row r="578" spans="1:13" hidden="1" x14ac:dyDescent="0.25">
      <c r="A578" s="41">
        <v>0</v>
      </c>
      <c r="B578" s="215" t="s">
        <v>39</v>
      </c>
      <c r="C578" s="216"/>
      <c r="D578" s="216"/>
      <c r="E578" s="216"/>
      <c r="F578" s="216"/>
      <c r="G578" s="216"/>
      <c r="H578" s="216"/>
      <c r="I578" s="217"/>
      <c r="J578" s="44"/>
      <c r="K578" s="19">
        <f t="shared" si="47"/>
        <v>0</v>
      </c>
      <c r="L578" s="31"/>
      <c r="M578" s="2"/>
    </row>
    <row r="579" spans="1:13" x14ac:dyDescent="0.25">
      <c r="A579" s="41">
        <v>0</v>
      </c>
      <c r="B579" s="224" t="s">
        <v>24</v>
      </c>
      <c r="C579" s="225"/>
      <c r="D579" s="226"/>
      <c r="E579" s="57"/>
      <c r="F579" s="57"/>
      <c r="G579" s="58"/>
      <c r="H579" s="59"/>
      <c r="I579" s="60"/>
      <c r="J579" s="44"/>
      <c r="K579" s="19">
        <f t="shared" si="47"/>
        <v>0</v>
      </c>
      <c r="L579" s="31"/>
      <c r="M579" s="2"/>
    </row>
    <row r="580" spans="1:13" x14ac:dyDescent="0.25">
      <c r="A580" s="41">
        <v>0</v>
      </c>
      <c r="B580" s="224" t="s">
        <v>25</v>
      </c>
      <c r="C580" s="225"/>
      <c r="D580" s="226"/>
      <c r="E580" s="55"/>
      <c r="F580" s="55"/>
      <c r="G580" s="38"/>
      <c r="H580" s="39"/>
      <c r="I580" s="56"/>
      <c r="J580" s="44"/>
      <c r="K580" s="19">
        <f t="shared" si="47"/>
        <v>0</v>
      </c>
      <c r="L580" s="31"/>
      <c r="M580" s="2"/>
    </row>
    <row r="581" spans="1:13" x14ac:dyDescent="0.25">
      <c r="A581" s="41">
        <v>0</v>
      </c>
      <c r="B581" s="215" t="s">
        <v>8</v>
      </c>
      <c r="C581" s="216"/>
      <c r="D581" s="216"/>
      <c r="E581" s="216"/>
      <c r="F581" s="216"/>
      <c r="G581" s="216"/>
      <c r="H581" s="216"/>
      <c r="I581" s="217"/>
      <c r="J581" s="44"/>
      <c r="K581" s="19">
        <f t="shared" si="47"/>
        <v>0</v>
      </c>
      <c r="L581" s="31"/>
      <c r="M581" s="2"/>
    </row>
    <row r="582" spans="1:13" x14ac:dyDescent="0.25">
      <c r="A582" s="41" t="s">
        <v>1091</v>
      </c>
      <c r="B582" s="6" t="s">
        <v>85</v>
      </c>
      <c r="C582" s="7" t="s">
        <v>86</v>
      </c>
      <c r="D582" s="7" t="s">
        <v>1090</v>
      </c>
      <c r="E582" s="134" t="s">
        <v>53</v>
      </c>
      <c r="F582" s="134" t="s">
        <v>54</v>
      </c>
      <c r="G582" s="134">
        <v>800000</v>
      </c>
      <c r="H582" s="134">
        <v>1</v>
      </c>
      <c r="I582" s="134">
        <f>+H582*G582/1000</f>
        <v>800</v>
      </c>
      <c r="J582" s="184">
        <v>4239</v>
      </c>
      <c r="K582" s="19">
        <f t="shared" si="47"/>
        <v>800000</v>
      </c>
      <c r="L582" s="183"/>
      <c r="M582" s="2"/>
    </row>
    <row r="583" spans="1:13" ht="27" x14ac:dyDescent="0.25">
      <c r="A583" s="41" t="s">
        <v>1175</v>
      </c>
      <c r="B583" s="6">
        <v>79811100</v>
      </c>
      <c r="C583" s="7" t="s">
        <v>103</v>
      </c>
      <c r="D583" s="7" t="s">
        <v>1176</v>
      </c>
      <c r="E583" s="134" t="s">
        <v>53</v>
      </c>
      <c r="F583" s="6" t="s">
        <v>54</v>
      </c>
      <c r="G583" s="7">
        <v>100000</v>
      </c>
      <c r="H583" s="214">
        <v>1</v>
      </c>
      <c r="I583" s="134">
        <f>+H583*G583/1000</f>
        <v>100</v>
      </c>
      <c r="J583" s="205">
        <v>4239</v>
      </c>
      <c r="K583" s="19">
        <f t="shared" si="47"/>
        <v>100000</v>
      </c>
      <c r="L583" s="204"/>
      <c r="M583" s="2"/>
    </row>
    <row r="584" spans="1:13" ht="27" x14ac:dyDescent="0.25">
      <c r="A584" s="41" t="s">
        <v>1178</v>
      </c>
      <c r="B584" s="6" t="s">
        <v>1177</v>
      </c>
      <c r="C584" s="7" t="s">
        <v>1179</v>
      </c>
      <c r="D584" s="7" t="s">
        <v>1180</v>
      </c>
      <c r="E584" s="6" t="s">
        <v>53</v>
      </c>
      <c r="F584" s="134" t="s">
        <v>54</v>
      </c>
      <c r="G584" s="7">
        <v>850000</v>
      </c>
      <c r="H584" s="214">
        <v>1</v>
      </c>
      <c r="I584" s="7">
        <f>+H584*G584/1000</f>
        <v>850</v>
      </c>
      <c r="J584" s="205">
        <v>4239</v>
      </c>
      <c r="K584" s="19">
        <f t="shared" si="47"/>
        <v>850000</v>
      </c>
      <c r="L584" s="204"/>
      <c r="M584" s="2"/>
    </row>
    <row r="585" spans="1:13" x14ac:dyDescent="0.25">
      <c r="A585" s="41" t="s">
        <v>308</v>
      </c>
      <c r="B585" s="6">
        <v>18931120</v>
      </c>
      <c r="C585" s="7" t="s">
        <v>307</v>
      </c>
      <c r="D585" s="7" t="s">
        <v>1181</v>
      </c>
      <c r="E585" s="134" t="s">
        <v>53</v>
      </c>
      <c r="F585" s="6" t="s">
        <v>54</v>
      </c>
      <c r="G585" s="7">
        <v>25900</v>
      </c>
      <c r="H585" s="214" t="s">
        <v>1182</v>
      </c>
      <c r="I585" s="7">
        <f t="shared" ref="I585:I587" si="49">+H585*G585/1000</f>
        <v>310.8</v>
      </c>
      <c r="J585" s="205">
        <v>4269</v>
      </c>
      <c r="K585" s="19">
        <f t="shared" si="47"/>
        <v>310800</v>
      </c>
      <c r="L585" s="204"/>
      <c r="M585" s="2"/>
    </row>
    <row r="586" spans="1:13" x14ac:dyDescent="0.25">
      <c r="A586" s="41" t="s">
        <v>308</v>
      </c>
      <c r="B586" s="6">
        <v>18931120</v>
      </c>
      <c r="C586" s="7" t="s">
        <v>307</v>
      </c>
      <c r="D586" s="7" t="s">
        <v>1181</v>
      </c>
      <c r="E586" s="6" t="s">
        <v>53</v>
      </c>
      <c r="F586" s="134" t="s">
        <v>54</v>
      </c>
      <c r="G586" s="7">
        <v>23900</v>
      </c>
      <c r="H586" s="214" t="s">
        <v>1183</v>
      </c>
      <c r="I586" s="7">
        <f t="shared" si="49"/>
        <v>167.3</v>
      </c>
      <c r="J586" s="205">
        <v>4269</v>
      </c>
      <c r="K586" s="19">
        <f t="shared" si="47"/>
        <v>167300</v>
      </c>
      <c r="L586" s="204"/>
      <c r="M586" s="2"/>
    </row>
    <row r="587" spans="1:13" x14ac:dyDescent="0.25">
      <c r="A587" s="41" t="s">
        <v>308</v>
      </c>
      <c r="B587" s="6">
        <v>18931120</v>
      </c>
      <c r="C587" s="7" t="s">
        <v>307</v>
      </c>
      <c r="D587" s="7" t="s">
        <v>1181</v>
      </c>
      <c r="E587" s="134" t="s">
        <v>53</v>
      </c>
      <c r="F587" s="6" t="s">
        <v>54</v>
      </c>
      <c r="G587" s="7">
        <v>19900</v>
      </c>
      <c r="H587" s="214" t="s">
        <v>1184</v>
      </c>
      <c r="I587" s="7">
        <f t="shared" si="49"/>
        <v>19.899999999999999</v>
      </c>
      <c r="J587" s="205">
        <v>4269</v>
      </c>
      <c r="K587" s="19">
        <f t="shared" si="47"/>
        <v>19900</v>
      </c>
      <c r="L587" s="204"/>
      <c r="M587" s="2"/>
    </row>
    <row r="588" spans="1:13" hidden="1" x14ac:dyDescent="0.25">
      <c r="A588" s="41"/>
      <c r="B588" s="215" t="s">
        <v>138</v>
      </c>
      <c r="C588" s="216"/>
      <c r="D588" s="216"/>
      <c r="E588" s="216"/>
      <c r="F588" s="216"/>
      <c r="G588" s="216"/>
      <c r="H588" s="216"/>
      <c r="I588" s="217"/>
      <c r="J588" s="34"/>
      <c r="K588" s="19">
        <f t="shared" si="47"/>
        <v>0</v>
      </c>
      <c r="L588" s="31"/>
      <c r="M588" s="2"/>
    </row>
    <row r="589" spans="1:13" hidden="1" x14ac:dyDescent="0.25">
      <c r="A589" s="41"/>
      <c r="B589" s="53"/>
      <c r="C589" s="52"/>
      <c r="D589" s="52"/>
      <c r="E589" s="50"/>
      <c r="F589" s="50"/>
      <c r="G589" s="47"/>
      <c r="H589" s="48"/>
      <c r="I589" s="47">
        <f t="shared" ref="I589" si="50">G589*H589/1000</f>
        <v>0</v>
      </c>
      <c r="J589" s="34"/>
      <c r="K589" s="19">
        <f t="shared" si="47"/>
        <v>0</v>
      </c>
      <c r="L589" s="31"/>
      <c r="M589" s="2"/>
    </row>
    <row r="590" spans="1:13" x14ac:dyDescent="0.25">
      <c r="A590" s="41">
        <v>0</v>
      </c>
      <c r="B590" s="215" t="s">
        <v>10</v>
      </c>
      <c r="C590" s="216"/>
      <c r="D590" s="216"/>
      <c r="E590" s="216"/>
      <c r="F590" s="216"/>
      <c r="G590" s="216"/>
      <c r="H590" s="216"/>
      <c r="I590" s="217"/>
      <c r="J590" s="34"/>
      <c r="K590" s="19">
        <f t="shared" si="47"/>
        <v>0</v>
      </c>
      <c r="L590" s="31"/>
      <c r="M590" s="2"/>
    </row>
    <row r="591" spans="1:13" x14ac:dyDescent="0.25">
      <c r="A591" s="6" t="s">
        <v>543</v>
      </c>
      <c r="B591" s="6">
        <v>18821300</v>
      </c>
      <c r="C591" s="7" t="s">
        <v>541</v>
      </c>
      <c r="D591" s="7" t="s">
        <v>542</v>
      </c>
      <c r="E591" s="10" t="s">
        <v>53</v>
      </c>
      <c r="F591" s="105" t="s">
        <v>296</v>
      </c>
      <c r="G591" s="13">
        <v>18000</v>
      </c>
      <c r="H591" s="61">
        <v>3</v>
      </c>
      <c r="I591" s="47">
        <f>+H591*G591/1000</f>
        <v>54</v>
      </c>
      <c r="J591" s="44">
        <v>4269</v>
      </c>
      <c r="K591" s="19">
        <f t="shared" si="47"/>
        <v>54000</v>
      </c>
      <c r="L591" s="31"/>
      <c r="M591" s="2"/>
    </row>
    <row r="592" spans="1:13" x14ac:dyDescent="0.25">
      <c r="A592" s="6" t="s">
        <v>546</v>
      </c>
      <c r="B592" s="6">
        <v>18221700</v>
      </c>
      <c r="C592" s="7" t="s">
        <v>544</v>
      </c>
      <c r="D592" s="7" t="s">
        <v>545</v>
      </c>
      <c r="E592" s="10" t="s">
        <v>53</v>
      </c>
      <c r="F592" s="105" t="s">
        <v>11</v>
      </c>
      <c r="G592" s="13">
        <v>21000</v>
      </c>
      <c r="H592" s="61">
        <v>3</v>
      </c>
      <c r="I592" s="47">
        <f t="shared" ref="I592:I597" si="51">+H592*G592/1000</f>
        <v>63</v>
      </c>
      <c r="J592" s="44">
        <v>4269</v>
      </c>
      <c r="K592" s="19">
        <f t="shared" si="47"/>
        <v>63000</v>
      </c>
      <c r="L592" s="31"/>
      <c r="M592" s="2"/>
    </row>
    <row r="593" spans="1:13" ht="27" x14ac:dyDescent="0.25">
      <c r="A593" s="6" t="s">
        <v>549</v>
      </c>
      <c r="B593" s="6" t="s">
        <v>547</v>
      </c>
      <c r="C593" s="7" t="s">
        <v>548</v>
      </c>
      <c r="D593" s="7" t="s">
        <v>551</v>
      </c>
      <c r="E593" s="10" t="s">
        <v>53</v>
      </c>
      <c r="F593" s="105" t="s">
        <v>11</v>
      </c>
      <c r="G593" s="13">
        <v>21000</v>
      </c>
      <c r="H593" s="61">
        <v>3</v>
      </c>
      <c r="I593" s="47">
        <f t="shared" si="51"/>
        <v>63</v>
      </c>
      <c r="J593" s="44">
        <v>4269</v>
      </c>
      <c r="K593" s="19">
        <f t="shared" si="47"/>
        <v>63000</v>
      </c>
      <c r="L593" s="31"/>
      <c r="M593" s="2"/>
    </row>
    <row r="594" spans="1:13" x14ac:dyDescent="0.25">
      <c r="A594" s="6" t="s">
        <v>295</v>
      </c>
      <c r="B594" s="6">
        <v>18331100</v>
      </c>
      <c r="C594" s="7" t="s">
        <v>550</v>
      </c>
      <c r="D594" s="7" t="s">
        <v>552</v>
      </c>
      <c r="E594" s="10" t="s">
        <v>53</v>
      </c>
      <c r="F594" s="105" t="s">
        <v>11</v>
      </c>
      <c r="G594" s="13">
        <v>8000</v>
      </c>
      <c r="H594" s="61">
        <v>3</v>
      </c>
      <c r="I594" s="47">
        <f t="shared" si="51"/>
        <v>24</v>
      </c>
      <c r="J594" s="44">
        <v>4269</v>
      </c>
      <c r="K594" s="19">
        <f t="shared" si="47"/>
        <v>24000</v>
      </c>
      <c r="L594" s="31"/>
      <c r="M594" s="2"/>
    </row>
    <row r="595" spans="1:13" ht="27" x14ac:dyDescent="0.25">
      <c r="A595" s="131" t="s">
        <v>914</v>
      </c>
      <c r="B595" s="6" t="s">
        <v>912</v>
      </c>
      <c r="C595" s="7" t="s">
        <v>913</v>
      </c>
      <c r="D595" s="7" t="s">
        <v>973</v>
      </c>
      <c r="E595" s="10" t="s">
        <v>53</v>
      </c>
      <c r="F595" s="105" t="s">
        <v>11</v>
      </c>
      <c r="G595" s="13">
        <v>50000</v>
      </c>
      <c r="H595" s="61">
        <v>10</v>
      </c>
      <c r="I595" s="21">
        <f t="shared" si="51"/>
        <v>500</v>
      </c>
      <c r="J595" s="44">
        <v>4269</v>
      </c>
      <c r="K595" s="19">
        <f t="shared" si="47"/>
        <v>500000</v>
      </c>
      <c r="L595" s="31"/>
      <c r="M595" s="2"/>
    </row>
    <row r="596" spans="1:13" x14ac:dyDescent="0.25">
      <c r="A596" s="41"/>
      <c r="B596" s="103"/>
      <c r="C596" s="117"/>
      <c r="D596" s="103"/>
      <c r="E596" s="103"/>
      <c r="F596" s="103"/>
      <c r="G596" s="21"/>
      <c r="H596" s="103"/>
      <c r="I596" s="47">
        <f t="shared" si="51"/>
        <v>0</v>
      </c>
      <c r="J596" s="34"/>
      <c r="K596" s="19">
        <f t="shared" si="47"/>
        <v>0</v>
      </c>
      <c r="L596" s="31"/>
      <c r="M596" s="2"/>
    </row>
    <row r="597" spans="1:13" x14ac:dyDescent="0.25">
      <c r="A597" s="41">
        <v>0</v>
      </c>
      <c r="B597" s="224" t="s">
        <v>40</v>
      </c>
      <c r="C597" s="225"/>
      <c r="D597" s="226"/>
      <c r="E597" s="53"/>
      <c r="F597" s="53"/>
      <c r="G597" s="47"/>
      <c r="H597" s="48"/>
      <c r="I597" s="47">
        <f t="shared" si="51"/>
        <v>0</v>
      </c>
      <c r="J597" s="34"/>
      <c r="K597" s="19">
        <f t="shared" si="47"/>
        <v>0</v>
      </c>
      <c r="L597" s="31"/>
      <c r="M597" s="2"/>
    </row>
    <row r="598" spans="1:13" x14ac:dyDescent="0.25">
      <c r="A598" s="41">
        <v>0</v>
      </c>
      <c r="B598" s="224" t="s">
        <v>41</v>
      </c>
      <c r="C598" s="225"/>
      <c r="D598" s="226"/>
      <c r="E598" s="53"/>
      <c r="F598" s="53"/>
      <c r="G598" s="47"/>
      <c r="H598" s="48"/>
      <c r="I598" s="47"/>
      <c r="J598" s="34"/>
      <c r="K598" s="19">
        <f t="shared" si="47"/>
        <v>0</v>
      </c>
      <c r="L598" s="31"/>
      <c r="M598" s="2"/>
    </row>
    <row r="599" spans="1:13" x14ac:dyDescent="0.25">
      <c r="A599" s="41">
        <v>0</v>
      </c>
      <c r="B599" s="215" t="s">
        <v>8</v>
      </c>
      <c r="C599" s="216"/>
      <c r="D599" s="216"/>
      <c r="E599" s="216"/>
      <c r="F599" s="216"/>
      <c r="G599" s="216"/>
      <c r="H599" s="216"/>
      <c r="I599" s="217"/>
      <c r="J599" s="34"/>
      <c r="K599" s="19">
        <f t="shared" si="47"/>
        <v>0</v>
      </c>
      <c r="L599" s="31"/>
      <c r="M599" s="2"/>
    </row>
    <row r="600" spans="1:13" ht="22.5" customHeight="1" x14ac:dyDescent="0.25">
      <c r="A600" s="41">
        <v>505</v>
      </c>
      <c r="B600" s="6" t="s">
        <v>489</v>
      </c>
      <c r="C600" s="7" t="s">
        <v>257</v>
      </c>
      <c r="D600" s="104" t="s">
        <v>258</v>
      </c>
      <c r="E600" s="197" t="s">
        <v>207</v>
      </c>
      <c r="F600" s="10" t="s">
        <v>54</v>
      </c>
      <c r="G600" s="105">
        <v>700000</v>
      </c>
      <c r="H600" s="13">
        <v>1</v>
      </c>
      <c r="I600" s="61">
        <f t="shared" ref="I600:I613" si="52">G600*H600/1000</f>
        <v>700</v>
      </c>
      <c r="J600" s="34">
        <v>5134</v>
      </c>
      <c r="K600" s="19">
        <f t="shared" si="47"/>
        <v>700000</v>
      </c>
      <c r="L600" s="31"/>
      <c r="M600" s="2"/>
    </row>
    <row r="601" spans="1:13" ht="21" customHeight="1" x14ac:dyDescent="0.25">
      <c r="A601" s="41">
        <v>505</v>
      </c>
      <c r="B601" s="6">
        <v>50531140</v>
      </c>
      <c r="C601" s="7" t="s">
        <v>257</v>
      </c>
      <c r="D601" s="7" t="s">
        <v>490</v>
      </c>
      <c r="E601" s="10" t="s">
        <v>207</v>
      </c>
      <c r="F601" s="10" t="s">
        <v>54</v>
      </c>
      <c r="G601" s="105">
        <v>700000</v>
      </c>
      <c r="H601" s="13">
        <v>1</v>
      </c>
      <c r="I601" s="21">
        <f t="shared" si="52"/>
        <v>700</v>
      </c>
      <c r="J601" s="79">
        <v>5134</v>
      </c>
      <c r="K601" s="19">
        <f t="shared" si="47"/>
        <v>700000</v>
      </c>
      <c r="L601" s="31"/>
      <c r="M601" s="2"/>
    </row>
    <row r="602" spans="1:13" ht="28.5" customHeight="1" x14ac:dyDescent="0.25">
      <c r="A602" s="41">
        <v>713</v>
      </c>
      <c r="B602" s="6">
        <v>71351540</v>
      </c>
      <c r="C602" s="7" t="s">
        <v>495</v>
      </c>
      <c r="D602" s="7" t="s">
        <v>496</v>
      </c>
      <c r="E602" s="10" t="s">
        <v>263</v>
      </c>
      <c r="F602" s="10" t="s">
        <v>54</v>
      </c>
      <c r="G602" s="105">
        <v>180000</v>
      </c>
      <c r="H602" s="13">
        <v>1</v>
      </c>
      <c r="I602" s="21">
        <f t="shared" si="52"/>
        <v>180</v>
      </c>
      <c r="J602" s="79">
        <v>5113</v>
      </c>
      <c r="K602" s="19">
        <f t="shared" si="47"/>
        <v>180000</v>
      </c>
      <c r="L602" s="31"/>
      <c r="M602" s="2"/>
    </row>
    <row r="603" spans="1:13" ht="33.75" customHeight="1" x14ac:dyDescent="0.25">
      <c r="A603" s="41">
        <v>713</v>
      </c>
      <c r="B603" s="6">
        <v>71351540</v>
      </c>
      <c r="C603" s="7" t="s">
        <v>495</v>
      </c>
      <c r="D603" s="7" t="s">
        <v>496</v>
      </c>
      <c r="E603" s="10" t="s">
        <v>263</v>
      </c>
      <c r="F603" s="10" t="s">
        <v>54</v>
      </c>
      <c r="G603" s="105">
        <v>95000</v>
      </c>
      <c r="H603" s="13">
        <v>1</v>
      </c>
      <c r="I603" s="21">
        <f t="shared" si="52"/>
        <v>95</v>
      </c>
      <c r="J603" s="79">
        <v>5113</v>
      </c>
      <c r="K603" s="19">
        <f t="shared" si="47"/>
        <v>95000</v>
      </c>
      <c r="L603" s="31"/>
      <c r="M603" s="2"/>
    </row>
    <row r="604" spans="1:13" ht="30.75" customHeight="1" x14ac:dyDescent="0.25">
      <c r="A604" s="41">
        <v>713</v>
      </c>
      <c r="B604" s="6">
        <v>71351540</v>
      </c>
      <c r="C604" s="7" t="s">
        <v>495</v>
      </c>
      <c r="D604" s="7" t="s">
        <v>497</v>
      </c>
      <c r="E604" s="10" t="s">
        <v>263</v>
      </c>
      <c r="F604" s="10" t="s">
        <v>54</v>
      </c>
      <c r="G604" s="105">
        <v>280000</v>
      </c>
      <c r="H604" s="13">
        <v>1</v>
      </c>
      <c r="I604" s="21">
        <f t="shared" si="52"/>
        <v>280</v>
      </c>
      <c r="J604" s="79">
        <v>5113</v>
      </c>
      <c r="K604" s="19">
        <f t="shared" si="47"/>
        <v>280000</v>
      </c>
      <c r="L604" s="31"/>
      <c r="M604" s="2"/>
    </row>
    <row r="605" spans="1:13" ht="30" customHeight="1" x14ac:dyDescent="0.25">
      <c r="A605" s="41" t="s">
        <v>358</v>
      </c>
      <c r="B605" s="6" t="s">
        <v>499</v>
      </c>
      <c r="C605" s="7" t="s">
        <v>359</v>
      </c>
      <c r="D605" s="7" t="s">
        <v>498</v>
      </c>
      <c r="E605" s="10" t="s">
        <v>53</v>
      </c>
      <c r="F605" s="10" t="s">
        <v>54</v>
      </c>
      <c r="G605" s="105">
        <v>60000</v>
      </c>
      <c r="H605" s="13">
        <v>1</v>
      </c>
      <c r="I605" s="21">
        <f t="shared" si="52"/>
        <v>60</v>
      </c>
      <c r="J605" s="79">
        <v>5113</v>
      </c>
      <c r="K605" s="19">
        <f t="shared" si="47"/>
        <v>60000</v>
      </c>
      <c r="L605" s="31"/>
      <c r="M605" s="2"/>
    </row>
    <row r="606" spans="1:13" ht="31.5" customHeight="1" x14ac:dyDescent="0.25">
      <c r="A606" s="41" t="s">
        <v>358</v>
      </c>
      <c r="B606" s="6" t="s">
        <v>499</v>
      </c>
      <c r="C606" s="7" t="s">
        <v>359</v>
      </c>
      <c r="D606" s="7" t="s">
        <v>500</v>
      </c>
      <c r="E606" s="10" t="s">
        <v>53</v>
      </c>
      <c r="F606" s="10" t="s">
        <v>54</v>
      </c>
      <c r="G606" s="105">
        <v>20100</v>
      </c>
      <c r="H606" s="13">
        <v>1</v>
      </c>
      <c r="I606" s="21">
        <f t="shared" si="52"/>
        <v>20.100000000000001</v>
      </c>
      <c r="J606" s="79">
        <v>5113</v>
      </c>
      <c r="K606" s="19">
        <f t="shared" si="47"/>
        <v>20100</v>
      </c>
      <c r="L606" s="31"/>
      <c r="M606" s="2"/>
    </row>
    <row r="607" spans="1:13" ht="29.25" customHeight="1" x14ac:dyDescent="0.25">
      <c r="A607" s="41" t="s">
        <v>358</v>
      </c>
      <c r="B607" s="6" t="s">
        <v>499</v>
      </c>
      <c r="C607" s="7" t="s">
        <v>359</v>
      </c>
      <c r="D607" s="7" t="s">
        <v>500</v>
      </c>
      <c r="E607" s="10" t="s">
        <v>53</v>
      </c>
      <c r="F607" s="10" t="s">
        <v>54</v>
      </c>
      <c r="G607" s="105">
        <v>47700</v>
      </c>
      <c r="H607" s="13">
        <v>1</v>
      </c>
      <c r="I607" s="21">
        <f t="shared" si="52"/>
        <v>47.7</v>
      </c>
      <c r="J607" s="79">
        <v>5113</v>
      </c>
      <c r="K607" s="19">
        <f t="shared" si="47"/>
        <v>47700</v>
      </c>
      <c r="L607" s="31"/>
      <c r="M607" s="2"/>
    </row>
    <row r="608" spans="1:13" x14ac:dyDescent="0.25">
      <c r="A608" s="41" t="s">
        <v>560</v>
      </c>
      <c r="B608" s="6">
        <v>71351380</v>
      </c>
      <c r="C608" s="7" t="s">
        <v>1023</v>
      </c>
      <c r="D608" s="7" t="s">
        <v>561</v>
      </c>
      <c r="E608" s="10" t="s">
        <v>207</v>
      </c>
      <c r="F608" s="10" t="s">
        <v>54</v>
      </c>
      <c r="G608" s="105">
        <v>320000</v>
      </c>
      <c r="H608" s="13">
        <v>1</v>
      </c>
      <c r="I608" s="21">
        <f t="shared" si="52"/>
        <v>320</v>
      </c>
      <c r="J608" s="79">
        <v>5134</v>
      </c>
      <c r="K608" s="19">
        <f t="shared" si="47"/>
        <v>320000</v>
      </c>
      <c r="L608" s="31"/>
      <c r="M608" s="2"/>
    </row>
    <row r="609" spans="1:76" ht="29.25" customHeight="1" x14ac:dyDescent="0.25">
      <c r="A609" s="41" t="s">
        <v>560</v>
      </c>
      <c r="B609" s="6">
        <v>71351230</v>
      </c>
      <c r="C609" s="7" t="s">
        <v>787</v>
      </c>
      <c r="D609" s="7" t="s">
        <v>786</v>
      </c>
      <c r="E609" s="10" t="s">
        <v>207</v>
      </c>
      <c r="F609" s="10" t="s">
        <v>54</v>
      </c>
      <c r="G609" s="105">
        <v>1650000</v>
      </c>
      <c r="H609" s="13">
        <v>1</v>
      </c>
      <c r="I609" s="21">
        <f t="shared" si="52"/>
        <v>1650</v>
      </c>
      <c r="J609" s="79">
        <v>5134</v>
      </c>
      <c r="K609" s="19">
        <f t="shared" si="47"/>
        <v>1650000</v>
      </c>
      <c r="L609" s="31"/>
      <c r="M609" s="2"/>
    </row>
    <row r="610" spans="1:76" ht="28.5" customHeight="1" x14ac:dyDescent="0.25">
      <c r="A610" s="41">
        <v>713</v>
      </c>
      <c r="B610" s="6">
        <v>71351540</v>
      </c>
      <c r="C610" s="7" t="s">
        <v>495</v>
      </c>
      <c r="D610" s="7" t="s">
        <v>872</v>
      </c>
      <c r="E610" s="10" t="s">
        <v>263</v>
      </c>
      <c r="F610" s="10" t="s">
        <v>54</v>
      </c>
      <c r="G610" s="105">
        <v>94000</v>
      </c>
      <c r="H610" s="13">
        <v>1</v>
      </c>
      <c r="I610" s="21">
        <f t="shared" si="52"/>
        <v>94</v>
      </c>
      <c r="J610" s="79">
        <v>5112</v>
      </c>
      <c r="K610" s="19">
        <f t="shared" si="47"/>
        <v>94000</v>
      </c>
      <c r="L610" s="31"/>
      <c r="M610" s="2"/>
    </row>
    <row r="611" spans="1:76" ht="33.75" customHeight="1" x14ac:dyDescent="0.25">
      <c r="A611" s="41" t="s">
        <v>358</v>
      </c>
      <c r="B611" s="6" t="s">
        <v>499</v>
      </c>
      <c r="C611" s="7" t="s">
        <v>359</v>
      </c>
      <c r="D611" s="7" t="s">
        <v>895</v>
      </c>
      <c r="E611" s="10" t="s">
        <v>53</v>
      </c>
      <c r="F611" s="10" t="s">
        <v>54</v>
      </c>
      <c r="G611" s="105">
        <v>60000</v>
      </c>
      <c r="H611" s="13">
        <v>1</v>
      </c>
      <c r="I611" s="21">
        <f t="shared" si="52"/>
        <v>60</v>
      </c>
      <c r="J611" s="79">
        <v>5112</v>
      </c>
      <c r="K611" s="19">
        <f t="shared" si="47"/>
        <v>60000</v>
      </c>
      <c r="L611" s="31"/>
      <c r="M611" s="2"/>
    </row>
    <row r="612" spans="1:76" ht="36.75" customHeight="1" x14ac:dyDescent="0.25">
      <c r="A612" s="41" t="s">
        <v>847</v>
      </c>
      <c r="B612" s="6">
        <v>71241200</v>
      </c>
      <c r="C612" s="7" t="s">
        <v>502</v>
      </c>
      <c r="D612" s="7" t="s">
        <v>916</v>
      </c>
      <c r="E612" s="10" t="s">
        <v>503</v>
      </c>
      <c r="F612" s="10" t="s">
        <v>54</v>
      </c>
      <c r="G612" s="105">
        <v>0</v>
      </c>
      <c r="H612" s="13">
        <v>1</v>
      </c>
      <c r="I612" s="21">
        <f t="shared" si="52"/>
        <v>0</v>
      </c>
      <c r="J612" s="79">
        <v>5134</v>
      </c>
      <c r="K612" s="19">
        <f t="shared" si="47"/>
        <v>0</v>
      </c>
      <c r="L612" s="31"/>
      <c r="M612" s="2"/>
    </row>
    <row r="613" spans="1:76" ht="27" x14ac:dyDescent="0.25">
      <c r="A613" s="41" t="s">
        <v>1111</v>
      </c>
      <c r="B613" s="122">
        <v>48421200</v>
      </c>
      <c r="C613" s="107" t="s">
        <v>1110</v>
      </c>
      <c r="D613" s="107" t="s">
        <v>1114</v>
      </c>
      <c r="E613" s="106" t="s">
        <v>191</v>
      </c>
      <c r="F613" s="106" t="s">
        <v>54</v>
      </c>
      <c r="G613" s="105">
        <v>0</v>
      </c>
      <c r="H613" s="13">
        <v>1</v>
      </c>
      <c r="I613" s="21">
        <f t="shared" si="52"/>
        <v>0</v>
      </c>
      <c r="J613" s="144">
        <v>5132</v>
      </c>
      <c r="K613" s="19">
        <f t="shared" si="47"/>
        <v>0</v>
      </c>
      <c r="L613" s="190"/>
      <c r="M613" s="2"/>
    </row>
    <row r="614" spans="1:76" x14ac:dyDescent="0.25">
      <c r="A614" s="76">
        <v>0</v>
      </c>
      <c r="B614" s="215" t="s">
        <v>39</v>
      </c>
      <c r="C614" s="216"/>
      <c r="D614" s="216"/>
      <c r="E614" s="216"/>
      <c r="F614" s="216"/>
      <c r="G614" s="216"/>
      <c r="H614" s="216"/>
      <c r="I614" s="217"/>
      <c r="J614" s="34"/>
      <c r="K614" s="19">
        <f t="shared" si="47"/>
        <v>0</v>
      </c>
      <c r="L614" s="31"/>
      <c r="M614" s="2"/>
    </row>
    <row r="615" spans="1:76" s="97" customFormat="1" ht="27" x14ac:dyDescent="0.25">
      <c r="A615" s="76" t="s">
        <v>195</v>
      </c>
      <c r="B615" s="83" t="s">
        <v>62</v>
      </c>
      <c r="C615" s="84" t="s">
        <v>63</v>
      </c>
      <c r="D615" s="84" t="s">
        <v>196</v>
      </c>
      <c r="E615" s="85" t="s">
        <v>53</v>
      </c>
      <c r="F615" s="85" t="s">
        <v>54</v>
      </c>
      <c r="G615" s="86">
        <v>990000</v>
      </c>
      <c r="H615" s="92">
        <v>1</v>
      </c>
      <c r="I615" s="86">
        <f>+H615*G615/1000</f>
        <v>990</v>
      </c>
      <c r="J615" s="34">
        <v>5112</v>
      </c>
      <c r="K615" s="19">
        <f t="shared" si="47"/>
        <v>990000</v>
      </c>
      <c r="L615" s="94"/>
      <c r="M615" s="95"/>
      <c r="N615" s="96"/>
      <c r="O615" s="96"/>
      <c r="P615" s="96"/>
      <c r="Q615" s="96"/>
      <c r="R615" s="96"/>
      <c r="S615" s="96"/>
      <c r="T615" s="96"/>
      <c r="U615" s="96"/>
      <c r="V615" s="96"/>
      <c r="W615" s="96"/>
      <c r="X615" s="96"/>
      <c r="Y615" s="96"/>
      <c r="Z615" s="96"/>
      <c r="AA615" s="96"/>
      <c r="AB615" s="96"/>
      <c r="AC615" s="96"/>
      <c r="AD615" s="96"/>
      <c r="AE615" s="96"/>
      <c r="AF615" s="96"/>
      <c r="AG615" s="96"/>
      <c r="AH615" s="96"/>
      <c r="AI615" s="96"/>
      <c r="AJ615" s="96"/>
      <c r="AK615" s="96"/>
      <c r="AL615" s="96"/>
      <c r="AM615" s="96"/>
      <c r="AN615" s="96"/>
      <c r="AO615" s="96"/>
      <c r="AP615" s="96"/>
      <c r="AQ615" s="96"/>
      <c r="AR615" s="96"/>
      <c r="AS615" s="96"/>
      <c r="AT615" s="96"/>
      <c r="AU615" s="96"/>
      <c r="AV615" s="96"/>
      <c r="AW615" s="96"/>
      <c r="AX615" s="96"/>
      <c r="AY615" s="96"/>
      <c r="AZ615" s="96"/>
      <c r="BA615" s="96"/>
      <c r="BB615" s="96"/>
      <c r="BC615" s="96"/>
      <c r="BD615" s="96"/>
      <c r="BE615" s="96"/>
      <c r="BF615" s="96"/>
      <c r="BG615" s="96"/>
      <c r="BH615" s="96"/>
      <c r="BI615" s="96"/>
      <c r="BJ615" s="96"/>
      <c r="BK615" s="96"/>
      <c r="BL615" s="96"/>
      <c r="BM615" s="96"/>
      <c r="BN615" s="96"/>
      <c r="BO615" s="96"/>
      <c r="BP615" s="96"/>
      <c r="BQ615" s="96"/>
      <c r="BR615" s="96"/>
      <c r="BS615" s="96"/>
      <c r="BT615" s="96"/>
      <c r="BU615" s="96"/>
      <c r="BV615" s="96"/>
      <c r="BW615" s="96"/>
      <c r="BX615" s="96"/>
    </row>
    <row r="616" spans="1:76" s="97" customFormat="1" ht="27" x14ac:dyDescent="0.3">
      <c r="A616" s="81">
        <v>454</v>
      </c>
      <c r="B616" s="10">
        <v>45461100</v>
      </c>
      <c r="C616" s="7" t="s">
        <v>491</v>
      </c>
      <c r="D616" s="23" t="s">
        <v>492</v>
      </c>
      <c r="E616" s="10" t="s">
        <v>207</v>
      </c>
      <c r="F616" s="10" t="s">
        <v>54</v>
      </c>
      <c r="G616" s="13">
        <v>6852000</v>
      </c>
      <c r="H616" s="13">
        <v>1</v>
      </c>
      <c r="I616" s="21">
        <f t="shared" ref="I616:I623" si="53">+H616*G616/1000</f>
        <v>6852</v>
      </c>
      <c r="J616" s="100">
        <v>5113</v>
      </c>
      <c r="K616" s="19">
        <f t="shared" si="47"/>
        <v>6852000</v>
      </c>
      <c r="L616" s="94"/>
      <c r="M616" s="95"/>
      <c r="N616" s="96"/>
      <c r="O616" s="96"/>
      <c r="P616" s="96"/>
      <c r="Q616" s="96"/>
      <c r="R616" s="96"/>
      <c r="S616" s="96"/>
      <c r="T616" s="96"/>
      <c r="U616" s="96"/>
      <c r="V616" s="96"/>
      <c r="W616" s="96"/>
      <c r="X616" s="96"/>
      <c r="Y616" s="96"/>
      <c r="Z616" s="96"/>
      <c r="AA616" s="96"/>
      <c r="AB616" s="96"/>
      <c r="AC616" s="96"/>
      <c r="AD616" s="96"/>
      <c r="AE616" s="96"/>
      <c r="AF616" s="96"/>
      <c r="AG616" s="96"/>
      <c r="AH616" s="96"/>
      <c r="AI616" s="96"/>
      <c r="AJ616" s="96"/>
      <c r="AK616" s="96"/>
      <c r="AL616" s="96"/>
      <c r="AM616" s="96"/>
      <c r="AN616" s="96"/>
      <c r="AO616" s="96"/>
      <c r="AP616" s="96"/>
      <c r="AQ616" s="96"/>
      <c r="AR616" s="96"/>
      <c r="AS616" s="96"/>
      <c r="AT616" s="96"/>
      <c r="AU616" s="96"/>
      <c r="AV616" s="96"/>
      <c r="AW616" s="96"/>
      <c r="AX616" s="96"/>
      <c r="AY616" s="96"/>
      <c r="AZ616" s="96"/>
      <c r="BA616" s="96"/>
      <c r="BB616" s="96"/>
      <c r="BC616" s="96"/>
      <c r="BD616" s="96"/>
      <c r="BE616" s="96"/>
      <c r="BF616" s="96"/>
      <c r="BG616" s="96"/>
      <c r="BH616" s="96"/>
      <c r="BI616" s="96"/>
      <c r="BJ616" s="96"/>
      <c r="BK616" s="96"/>
      <c r="BL616" s="96"/>
      <c r="BM616" s="96"/>
      <c r="BN616" s="96"/>
      <c r="BO616" s="96"/>
      <c r="BP616" s="96"/>
      <c r="BQ616" s="96"/>
      <c r="BR616" s="96"/>
      <c r="BS616" s="96"/>
      <c r="BT616" s="96"/>
      <c r="BU616" s="96"/>
      <c r="BV616" s="96"/>
      <c r="BW616" s="96"/>
      <c r="BX616" s="96"/>
    </row>
    <row r="617" spans="1:76" s="97" customFormat="1" ht="27" x14ac:dyDescent="0.3">
      <c r="A617" s="81">
        <v>454</v>
      </c>
      <c r="B617" s="10">
        <v>45461100</v>
      </c>
      <c r="C617" s="7" t="s">
        <v>491</v>
      </c>
      <c r="D617" s="23" t="s">
        <v>492</v>
      </c>
      <c r="E617" s="10" t="s">
        <v>53</v>
      </c>
      <c r="F617" s="10" t="s">
        <v>54</v>
      </c>
      <c r="G617" s="13">
        <v>685200</v>
      </c>
      <c r="H617" s="13">
        <v>1</v>
      </c>
      <c r="I617" s="21">
        <f t="shared" si="53"/>
        <v>685.2</v>
      </c>
      <c r="J617" s="100">
        <v>5113</v>
      </c>
      <c r="K617" s="19">
        <f t="shared" si="47"/>
        <v>685200</v>
      </c>
      <c r="L617" s="94"/>
      <c r="M617" s="95"/>
      <c r="N617" s="96"/>
      <c r="O617" s="96"/>
      <c r="P617" s="96"/>
      <c r="Q617" s="96"/>
      <c r="R617" s="96"/>
      <c r="S617" s="96"/>
      <c r="T617" s="96"/>
      <c r="U617" s="96"/>
      <c r="V617" s="96"/>
      <c r="W617" s="96"/>
      <c r="X617" s="96"/>
      <c r="Y617" s="96"/>
      <c r="Z617" s="96"/>
      <c r="AA617" s="96"/>
      <c r="AB617" s="96"/>
      <c r="AC617" s="96"/>
      <c r="AD617" s="96"/>
      <c r="AE617" s="96"/>
      <c r="AF617" s="96"/>
      <c r="AG617" s="96"/>
      <c r="AH617" s="96"/>
      <c r="AI617" s="96"/>
      <c r="AJ617" s="96"/>
      <c r="AK617" s="96"/>
      <c r="AL617" s="96"/>
      <c r="AM617" s="96"/>
      <c r="AN617" s="96"/>
      <c r="AO617" s="96"/>
      <c r="AP617" s="96"/>
      <c r="AQ617" s="96"/>
      <c r="AR617" s="96"/>
      <c r="AS617" s="96"/>
      <c r="AT617" s="96"/>
      <c r="AU617" s="96"/>
      <c r="AV617" s="96"/>
      <c r="AW617" s="96"/>
      <c r="AX617" s="96"/>
      <c r="AY617" s="96"/>
      <c r="AZ617" s="96"/>
      <c r="BA617" s="96"/>
      <c r="BB617" s="96"/>
      <c r="BC617" s="96"/>
      <c r="BD617" s="96"/>
      <c r="BE617" s="96"/>
      <c r="BF617" s="96"/>
      <c r="BG617" s="96"/>
      <c r="BH617" s="96"/>
      <c r="BI617" s="96"/>
      <c r="BJ617" s="96"/>
      <c r="BK617" s="96"/>
      <c r="BL617" s="96"/>
      <c r="BM617" s="96"/>
      <c r="BN617" s="96"/>
      <c r="BO617" s="96"/>
      <c r="BP617" s="96"/>
      <c r="BQ617" s="96"/>
      <c r="BR617" s="96"/>
      <c r="BS617" s="96"/>
      <c r="BT617" s="96"/>
      <c r="BU617" s="96"/>
      <c r="BV617" s="96"/>
      <c r="BW617" s="96"/>
      <c r="BX617" s="96"/>
    </row>
    <row r="618" spans="1:76" s="97" customFormat="1" ht="27" x14ac:dyDescent="0.3">
      <c r="A618" s="81">
        <v>454</v>
      </c>
      <c r="B618" s="10">
        <v>45461100</v>
      </c>
      <c r="C618" s="7" t="s">
        <v>491</v>
      </c>
      <c r="D618" s="23" t="s">
        <v>493</v>
      </c>
      <c r="E618" s="10" t="s">
        <v>207</v>
      </c>
      <c r="F618" s="10" t="s">
        <v>54</v>
      </c>
      <c r="G618" s="13">
        <v>2949600</v>
      </c>
      <c r="H618" s="13">
        <v>1</v>
      </c>
      <c r="I618" s="21">
        <f t="shared" si="53"/>
        <v>2949.6</v>
      </c>
      <c r="J618" s="100">
        <v>5113</v>
      </c>
      <c r="K618" s="19">
        <f t="shared" si="47"/>
        <v>2949600</v>
      </c>
      <c r="L618" s="94"/>
      <c r="M618" s="95"/>
      <c r="N618" s="96"/>
      <c r="O618" s="96"/>
      <c r="P618" s="96"/>
      <c r="Q618" s="96"/>
      <c r="R618" s="96"/>
      <c r="S618" s="96"/>
      <c r="T618" s="96"/>
      <c r="U618" s="96"/>
      <c r="V618" s="96"/>
      <c r="W618" s="96"/>
      <c r="X618" s="96"/>
      <c r="Y618" s="96"/>
      <c r="Z618" s="96"/>
      <c r="AA618" s="96"/>
      <c r="AB618" s="96"/>
      <c r="AC618" s="96"/>
      <c r="AD618" s="96"/>
      <c r="AE618" s="96"/>
      <c r="AF618" s="96"/>
      <c r="AG618" s="96"/>
      <c r="AH618" s="96"/>
      <c r="AI618" s="96"/>
      <c r="AJ618" s="96"/>
      <c r="AK618" s="96"/>
      <c r="AL618" s="96"/>
      <c r="AM618" s="96"/>
      <c r="AN618" s="96"/>
      <c r="AO618" s="96"/>
      <c r="AP618" s="96"/>
      <c r="AQ618" s="96"/>
      <c r="AR618" s="96"/>
      <c r="AS618" s="96"/>
      <c r="AT618" s="96"/>
      <c r="AU618" s="96"/>
      <c r="AV618" s="96"/>
      <c r="AW618" s="96"/>
      <c r="AX618" s="96"/>
      <c r="AY618" s="96"/>
      <c r="AZ618" s="96"/>
      <c r="BA618" s="96"/>
      <c r="BB618" s="96"/>
      <c r="BC618" s="96"/>
      <c r="BD618" s="96"/>
      <c r="BE618" s="96"/>
      <c r="BF618" s="96"/>
      <c r="BG618" s="96"/>
      <c r="BH618" s="96"/>
      <c r="BI618" s="96"/>
      <c r="BJ618" s="96"/>
      <c r="BK618" s="96"/>
      <c r="BL618" s="96"/>
      <c r="BM618" s="96"/>
      <c r="BN618" s="96"/>
      <c r="BO618" s="96"/>
      <c r="BP618" s="96"/>
      <c r="BQ618" s="96"/>
      <c r="BR618" s="96"/>
      <c r="BS618" s="96"/>
      <c r="BT618" s="96"/>
      <c r="BU618" s="96"/>
      <c r="BV618" s="96"/>
      <c r="BW618" s="96"/>
      <c r="BX618" s="96"/>
    </row>
    <row r="619" spans="1:76" s="97" customFormat="1" ht="27" x14ac:dyDescent="0.3">
      <c r="A619" s="81">
        <v>454</v>
      </c>
      <c r="B619" s="10">
        <v>45461100</v>
      </c>
      <c r="C619" s="7" t="s">
        <v>491</v>
      </c>
      <c r="D619" s="23" t="s">
        <v>493</v>
      </c>
      <c r="E619" s="10" t="s">
        <v>53</v>
      </c>
      <c r="F619" s="10" t="s">
        <v>54</v>
      </c>
      <c r="G619" s="13">
        <v>278530.07510000002</v>
      </c>
      <c r="H619" s="13">
        <v>1</v>
      </c>
      <c r="I619" s="21">
        <f t="shared" si="53"/>
        <v>278.53007510000003</v>
      </c>
      <c r="J619" s="100">
        <v>5113</v>
      </c>
      <c r="K619" s="19">
        <f t="shared" si="47"/>
        <v>278530.07510000002</v>
      </c>
      <c r="L619" s="94"/>
      <c r="M619" s="95"/>
      <c r="N619" s="96"/>
      <c r="O619" s="96"/>
      <c r="P619" s="96"/>
      <c r="Q619" s="96"/>
      <c r="R619" s="96"/>
      <c r="S619" s="96"/>
      <c r="T619" s="96"/>
      <c r="U619" s="96"/>
      <c r="V619" s="96"/>
      <c r="W619" s="96"/>
      <c r="X619" s="96"/>
      <c r="Y619" s="96"/>
      <c r="Z619" s="96"/>
      <c r="AA619" s="96"/>
      <c r="AB619" s="96"/>
      <c r="AC619" s="96"/>
      <c r="AD619" s="96"/>
      <c r="AE619" s="96"/>
      <c r="AF619" s="96"/>
      <c r="AG619" s="96"/>
      <c r="AH619" s="96"/>
      <c r="AI619" s="96"/>
      <c r="AJ619" s="96"/>
      <c r="AK619" s="96"/>
      <c r="AL619" s="96"/>
      <c r="AM619" s="96"/>
      <c r="AN619" s="96"/>
      <c r="AO619" s="96"/>
      <c r="AP619" s="96"/>
      <c r="AQ619" s="96"/>
      <c r="AR619" s="96"/>
      <c r="AS619" s="96"/>
      <c r="AT619" s="96"/>
      <c r="AU619" s="96"/>
      <c r="AV619" s="96"/>
      <c r="AW619" s="96"/>
      <c r="AX619" s="96"/>
      <c r="AY619" s="96"/>
      <c r="AZ619" s="96"/>
      <c r="BA619" s="96"/>
      <c r="BB619" s="96"/>
      <c r="BC619" s="96"/>
      <c r="BD619" s="96"/>
      <c r="BE619" s="96"/>
      <c r="BF619" s="96"/>
      <c r="BG619" s="96"/>
      <c r="BH619" s="96"/>
      <c r="BI619" s="96"/>
      <c r="BJ619" s="96"/>
      <c r="BK619" s="96"/>
      <c r="BL619" s="96"/>
      <c r="BM619" s="96"/>
      <c r="BN619" s="96"/>
      <c r="BO619" s="96"/>
      <c r="BP619" s="96"/>
      <c r="BQ619" s="96"/>
      <c r="BR619" s="96"/>
      <c r="BS619" s="96"/>
      <c r="BT619" s="96"/>
      <c r="BU619" s="96"/>
      <c r="BV619" s="96"/>
      <c r="BW619" s="96"/>
      <c r="BX619" s="96"/>
    </row>
    <row r="620" spans="1:76" s="97" customFormat="1" ht="27" x14ac:dyDescent="0.3">
      <c r="A620" s="81">
        <v>454</v>
      </c>
      <c r="B620" s="10">
        <v>45461100</v>
      </c>
      <c r="C620" s="7" t="s">
        <v>491</v>
      </c>
      <c r="D620" s="7" t="s">
        <v>494</v>
      </c>
      <c r="E620" s="10" t="s">
        <v>207</v>
      </c>
      <c r="F620" s="10" t="s">
        <v>54</v>
      </c>
      <c r="G620" s="13">
        <v>8816406</v>
      </c>
      <c r="H620" s="13">
        <v>1</v>
      </c>
      <c r="I620" s="21">
        <f t="shared" si="53"/>
        <v>8816.4060000000009</v>
      </c>
      <c r="J620" s="100">
        <v>5113</v>
      </c>
      <c r="K620" s="19">
        <f t="shared" si="47"/>
        <v>8816406</v>
      </c>
      <c r="L620" s="94"/>
      <c r="M620" s="95"/>
      <c r="N620" s="96"/>
      <c r="O620" s="96"/>
      <c r="P620" s="96"/>
      <c r="Q620" s="96"/>
      <c r="R620" s="96"/>
      <c r="S620" s="96"/>
      <c r="T620" s="96"/>
      <c r="U620" s="96"/>
      <c r="V620" s="96"/>
      <c r="W620" s="96"/>
      <c r="X620" s="96"/>
      <c r="Y620" s="96"/>
      <c r="Z620" s="96"/>
      <c r="AA620" s="96"/>
      <c r="AB620" s="96"/>
      <c r="AC620" s="96"/>
      <c r="AD620" s="96"/>
      <c r="AE620" s="96"/>
      <c r="AF620" s="96"/>
      <c r="AG620" s="96"/>
      <c r="AH620" s="96"/>
      <c r="AI620" s="96"/>
      <c r="AJ620" s="96"/>
      <c r="AK620" s="96"/>
      <c r="AL620" s="96"/>
      <c r="AM620" s="96"/>
      <c r="AN620" s="96"/>
      <c r="AO620" s="96"/>
      <c r="AP620" s="96"/>
      <c r="AQ620" s="96"/>
      <c r="AR620" s="96"/>
      <c r="AS620" s="96"/>
      <c r="AT620" s="96"/>
      <c r="AU620" s="96"/>
      <c r="AV620" s="96"/>
      <c r="AW620" s="96"/>
      <c r="AX620" s="96"/>
      <c r="AY620" s="96"/>
      <c r="AZ620" s="96"/>
      <c r="BA620" s="96"/>
      <c r="BB620" s="96"/>
      <c r="BC620" s="96"/>
      <c r="BD620" s="96"/>
      <c r="BE620" s="96"/>
      <c r="BF620" s="96"/>
      <c r="BG620" s="96"/>
      <c r="BH620" s="96"/>
      <c r="BI620" s="96"/>
      <c r="BJ620" s="96"/>
      <c r="BK620" s="96"/>
      <c r="BL620" s="96"/>
      <c r="BM620" s="96"/>
      <c r="BN620" s="96"/>
      <c r="BO620" s="96"/>
      <c r="BP620" s="96"/>
      <c r="BQ620" s="96"/>
      <c r="BR620" s="96"/>
      <c r="BS620" s="96"/>
      <c r="BT620" s="96"/>
      <c r="BU620" s="96"/>
      <c r="BV620" s="96"/>
      <c r="BW620" s="96"/>
      <c r="BX620" s="96"/>
    </row>
    <row r="621" spans="1:76" s="97" customFormat="1" ht="27" x14ac:dyDescent="0.3">
      <c r="A621" s="81">
        <v>454</v>
      </c>
      <c r="B621" s="10">
        <v>45461100</v>
      </c>
      <c r="C621" s="7" t="s">
        <v>491</v>
      </c>
      <c r="D621" s="7" t="s">
        <v>494</v>
      </c>
      <c r="E621" s="10" t="s">
        <v>53</v>
      </c>
      <c r="F621" s="10" t="s">
        <v>54</v>
      </c>
      <c r="G621" s="13">
        <v>602114.92000000004</v>
      </c>
      <c r="H621" s="13">
        <v>1</v>
      </c>
      <c r="I621" s="21">
        <f t="shared" ref="I621" si="54">+H621*G621/1000</f>
        <v>602.1149200000001</v>
      </c>
      <c r="J621" s="100">
        <v>5113</v>
      </c>
      <c r="K621" s="19">
        <f t="shared" si="47"/>
        <v>602114.92000000004</v>
      </c>
      <c r="L621" s="94"/>
      <c r="M621" s="95"/>
      <c r="N621" s="96"/>
      <c r="O621" s="96"/>
      <c r="P621" s="96"/>
      <c r="Q621" s="96"/>
      <c r="R621" s="96"/>
      <c r="S621" s="96"/>
      <c r="T621" s="96"/>
      <c r="U621" s="96"/>
      <c r="V621" s="96"/>
      <c r="W621" s="96"/>
      <c r="X621" s="96"/>
      <c r="Y621" s="96"/>
      <c r="Z621" s="96"/>
      <c r="AA621" s="96"/>
      <c r="AB621" s="96"/>
      <c r="AC621" s="96"/>
      <c r="AD621" s="96"/>
      <c r="AE621" s="96"/>
      <c r="AF621" s="96"/>
      <c r="AG621" s="96"/>
      <c r="AH621" s="96"/>
      <c r="AI621" s="96"/>
      <c r="AJ621" s="96"/>
      <c r="AK621" s="96"/>
      <c r="AL621" s="96"/>
      <c r="AM621" s="96"/>
      <c r="AN621" s="96"/>
      <c r="AO621" s="96"/>
      <c r="AP621" s="96"/>
      <c r="AQ621" s="96"/>
      <c r="AR621" s="96"/>
      <c r="AS621" s="96"/>
      <c r="AT621" s="96"/>
      <c r="AU621" s="96"/>
      <c r="AV621" s="96"/>
      <c r="AW621" s="96"/>
      <c r="AX621" s="96"/>
      <c r="AY621" s="96"/>
      <c r="AZ621" s="96"/>
      <c r="BA621" s="96"/>
      <c r="BB621" s="96"/>
      <c r="BC621" s="96"/>
      <c r="BD621" s="96"/>
      <c r="BE621" s="96"/>
      <c r="BF621" s="96"/>
      <c r="BG621" s="96"/>
      <c r="BH621" s="96"/>
      <c r="BI621" s="96"/>
      <c r="BJ621" s="96"/>
      <c r="BK621" s="96"/>
      <c r="BL621" s="96"/>
      <c r="BM621" s="96"/>
      <c r="BN621" s="96"/>
      <c r="BO621" s="96"/>
      <c r="BP621" s="96"/>
      <c r="BQ621" s="96"/>
      <c r="BR621" s="96"/>
      <c r="BS621" s="96"/>
      <c r="BT621" s="96"/>
      <c r="BU621" s="96"/>
      <c r="BV621" s="96"/>
      <c r="BW621" s="96"/>
      <c r="BX621" s="96"/>
    </row>
    <row r="622" spans="1:76" s="97" customFormat="1" ht="40.5" x14ac:dyDescent="0.3">
      <c r="A622" s="81">
        <v>454</v>
      </c>
      <c r="B622" s="10">
        <v>45461100</v>
      </c>
      <c r="C622" s="7" t="s">
        <v>491</v>
      </c>
      <c r="D622" s="7" t="s">
        <v>868</v>
      </c>
      <c r="E622" s="10" t="s">
        <v>207</v>
      </c>
      <c r="F622" s="10" t="s">
        <v>54</v>
      </c>
      <c r="G622" s="13">
        <v>9720000</v>
      </c>
      <c r="H622" s="13">
        <v>1</v>
      </c>
      <c r="I622" s="21">
        <f t="shared" si="53"/>
        <v>9720</v>
      </c>
      <c r="J622" s="100">
        <v>5112</v>
      </c>
      <c r="K622" s="19">
        <f t="shared" si="47"/>
        <v>9720000</v>
      </c>
      <c r="L622" s="94"/>
      <c r="M622" s="95"/>
      <c r="N622" s="96"/>
      <c r="O622" s="96"/>
      <c r="P622" s="96"/>
      <c r="Q622" s="96"/>
      <c r="R622" s="96"/>
      <c r="S622" s="96"/>
      <c r="T622" s="96"/>
      <c r="U622" s="96"/>
      <c r="V622" s="96"/>
      <c r="W622" s="96"/>
      <c r="X622" s="96"/>
      <c r="Y622" s="96"/>
      <c r="Z622" s="96"/>
      <c r="AA622" s="96"/>
      <c r="AB622" s="96"/>
      <c r="AC622" s="96"/>
      <c r="AD622" s="96"/>
      <c r="AE622" s="96"/>
      <c r="AF622" s="96"/>
      <c r="AG622" s="96"/>
      <c r="AH622" s="96"/>
      <c r="AI622" s="96"/>
      <c r="AJ622" s="96"/>
      <c r="AK622" s="96"/>
      <c r="AL622" s="96"/>
      <c r="AM622" s="96"/>
      <c r="AN622" s="96"/>
      <c r="AO622" s="96"/>
      <c r="AP622" s="96"/>
      <c r="AQ622" s="96"/>
      <c r="AR622" s="96"/>
      <c r="AS622" s="96"/>
      <c r="AT622" s="96"/>
      <c r="AU622" s="96"/>
      <c r="AV622" s="96"/>
      <c r="AW622" s="96"/>
      <c r="AX622" s="96"/>
      <c r="AY622" s="96"/>
      <c r="AZ622" s="96"/>
      <c r="BA622" s="96"/>
      <c r="BB622" s="96"/>
      <c r="BC622" s="96"/>
      <c r="BD622" s="96"/>
      <c r="BE622" s="96"/>
      <c r="BF622" s="96"/>
      <c r="BG622" s="96"/>
      <c r="BH622" s="96"/>
      <c r="BI622" s="96"/>
      <c r="BJ622" s="96"/>
      <c r="BK622" s="96"/>
      <c r="BL622" s="96"/>
      <c r="BM622" s="96"/>
      <c r="BN622" s="96"/>
      <c r="BO622" s="96"/>
      <c r="BP622" s="96"/>
      <c r="BQ622" s="96"/>
      <c r="BR622" s="96"/>
      <c r="BS622" s="96"/>
      <c r="BT622" s="96"/>
      <c r="BU622" s="96"/>
      <c r="BV622" s="96"/>
      <c r="BW622" s="96"/>
      <c r="BX622" s="96"/>
    </row>
    <row r="623" spans="1:76" s="97" customFormat="1" ht="30.75" customHeight="1" x14ac:dyDescent="0.3">
      <c r="A623" s="81" t="s">
        <v>520</v>
      </c>
      <c r="B623" s="10">
        <v>45111470</v>
      </c>
      <c r="C623" s="7" t="s">
        <v>789</v>
      </c>
      <c r="D623" s="7" t="s">
        <v>1126</v>
      </c>
      <c r="E623" s="10" t="s">
        <v>53</v>
      </c>
      <c r="F623" s="10" t="s">
        <v>54</v>
      </c>
      <c r="G623" s="13">
        <v>4696272.1090998873</v>
      </c>
      <c r="H623" s="13">
        <v>1</v>
      </c>
      <c r="I623" s="21">
        <f t="shared" si="53"/>
        <v>4696.2721090998875</v>
      </c>
      <c r="J623" s="100">
        <v>5113</v>
      </c>
      <c r="K623" s="19">
        <f t="shared" si="47"/>
        <v>4696272.1090998873</v>
      </c>
      <c r="L623" s="94"/>
      <c r="M623" s="95"/>
      <c r="N623" s="96"/>
      <c r="O623" s="96"/>
      <c r="P623" s="96"/>
      <c r="Q623" s="96"/>
      <c r="R623" s="96"/>
      <c r="S623" s="96"/>
      <c r="T623" s="96"/>
      <c r="U623" s="96"/>
      <c r="V623" s="96"/>
      <c r="W623" s="96"/>
      <c r="X623" s="96"/>
      <c r="Y623" s="96"/>
      <c r="Z623" s="96"/>
      <c r="AA623" s="96"/>
      <c r="AB623" s="96"/>
      <c r="AC623" s="96"/>
      <c r="AD623" s="96"/>
      <c r="AE623" s="96"/>
      <c r="AF623" s="96"/>
      <c r="AG623" s="96"/>
      <c r="AH623" s="96"/>
      <c r="AI623" s="96"/>
      <c r="AJ623" s="96"/>
      <c r="AK623" s="96"/>
      <c r="AL623" s="96"/>
      <c r="AM623" s="96"/>
      <c r="AN623" s="96"/>
      <c r="AO623" s="96"/>
      <c r="AP623" s="96"/>
      <c r="AQ623" s="96"/>
      <c r="AR623" s="96"/>
      <c r="AS623" s="96"/>
      <c r="AT623" s="96"/>
      <c r="AU623" s="96"/>
      <c r="AV623" s="96"/>
      <c r="AW623" s="96"/>
      <c r="AX623" s="96"/>
      <c r="AY623" s="96"/>
      <c r="AZ623" s="96"/>
      <c r="BA623" s="96"/>
      <c r="BB623" s="96"/>
      <c r="BC623" s="96"/>
      <c r="BD623" s="96"/>
      <c r="BE623" s="96"/>
      <c r="BF623" s="96"/>
      <c r="BG623" s="96"/>
      <c r="BH623" s="96"/>
      <c r="BI623" s="96"/>
      <c r="BJ623" s="96"/>
      <c r="BK623" s="96"/>
      <c r="BL623" s="96"/>
      <c r="BM623" s="96"/>
      <c r="BN623" s="96"/>
      <c r="BO623" s="96"/>
      <c r="BP623" s="96"/>
      <c r="BQ623" s="96"/>
      <c r="BR623" s="96"/>
      <c r="BS623" s="96"/>
      <c r="BT623" s="96"/>
      <c r="BU623" s="96"/>
      <c r="BV623" s="96"/>
      <c r="BW623" s="96"/>
      <c r="BX623" s="96"/>
    </row>
    <row r="624" spans="1:76" s="97" customFormat="1" ht="16.5" x14ac:dyDescent="0.25">
      <c r="A624" s="30"/>
      <c r="B624" s="215" t="s">
        <v>10</v>
      </c>
      <c r="C624" s="216"/>
      <c r="D624" s="216"/>
      <c r="E624" s="216"/>
      <c r="F624" s="216"/>
      <c r="G624" s="216"/>
      <c r="H624" s="216"/>
      <c r="I624" s="217"/>
      <c r="J624" s="34"/>
      <c r="K624" s="19">
        <f t="shared" si="47"/>
        <v>0</v>
      </c>
      <c r="L624" s="94"/>
      <c r="M624" s="95"/>
      <c r="N624" s="96"/>
      <c r="O624" s="96"/>
      <c r="P624" s="96"/>
      <c r="Q624" s="96"/>
      <c r="R624" s="96"/>
      <c r="S624" s="96"/>
      <c r="T624" s="96"/>
      <c r="U624" s="96"/>
      <c r="V624" s="96"/>
      <c r="W624" s="96"/>
      <c r="X624" s="96"/>
      <c r="Y624" s="96"/>
      <c r="Z624" s="96"/>
      <c r="AA624" s="96"/>
      <c r="AB624" s="96"/>
      <c r="AC624" s="96"/>
      <c r="AD624" s="96"/>
      <c r="AE624" s="96"/>
      <c r="AF624" s="96"/>
      <c r="AG624" s="96"/>
      <c r="AH624" s="96"/>
      <c r="AI624" s="96"/>
      <c r="AJ624" s="96"/>
      <c r="AK624" s="96"/>
      <c r="AL624" s="96"/>
      <c r="AM624" s="96"/>
      <c r="AN624" s="96"/>
      <c r="AO624" s="96"/>
      <c r="AP624" s="96"/>
      <c r="AQ624" s="96"/>
      <c r="AR624" s="96"/>
      <c r="AS624" s="96"/>
      <c r="AT624" s="96"/>
      <c r="AU624" s="96"/>
      <c r="AV624" s="96"/>
      <c r="AW624" s="96"/>
      <c r="AX624" s="96"/>
      <c r="AY624" s="96"/>
      <c r="AZ624" s="96"/>
      <c r="BA624" s="96"/>
      <c r="BB624" s="96"/>
      <c r="BC624" s="96"/>
      <c r="BD624" s="96"/>
      <c r="BE624" s="96"/>
      <c r="BF624" s="96"/>
      <c r="BG624" s="96"/>
      <c r="BH624" s="96"/>
      <c r="BI624" s="96"/>
      <c r="BJ624" s="96"/>
      <c r="BK624" s="96"/>
      <c r="BL624" s="96"/>
      <c r="BM624" s="96"/>
      <c r="BN624" s="96"/>
      <c r="BO624" s="96"/>
      <c r="BP624" s="96"/>
      <c r="BQ624" s="96"/>
      <c r="BR624" s="96"/>
      <c r="BS624" s="96"/>
      <c r="BT624" s="96"/>
      <c r="BU624" s="96"/>
      <c r="BV624" s="96"/>
      <c r="BW624" s="96"/>
      <c r="BX624" s="96"/>
    </row>
    <row r="625" spans="1:76" s="97" customFormat="1" ht="13.5" x14ac:dyDescent="0.25">
      <c r="A625" s="93" t="s">
        <v>234</v>
      </c>
      <c r="B625" s="106" t="s">
        <v>235</v>
      </c>
      <c r="C625" s="107" t="s">
        <v>236</v>
      </c>
      <c r="D625" s="107" t="s">
        <v>237</v>
      </c>
      <c r="E625" s="106" t="s">
        <v>207</v>
      </c>
      <c r="F625" s="106" t="s">
        <v>238</v>
      </c>
      <c r="G625" s="106">
        <v>0</v>
      </c>
      <c r="H625" s="106">
        <v>5.5</v>
      </c>
      <c r="I625" s="106">
        <f>+H625*G625/1000</f>
        <v>0</v>
      </c>
      <c r="J625" s="93">
        <v>4267</v>
      </c>
      <c r="K625" s="19">
        <f t="shared" si="47"/>
        <v>0</v>
      </c>
      <c r="L625" s="94"/>
      <c r="M625" s="95"/>
      <c r="N625" s="96"/>
      <c r="O625" s="96"/>
      <c r="P625" s="96"/>
      <c r="Q625" s="96"/>
      <c r="R625" s="96"/>
      <c r="S625" s="96"/>
      <c r="T625" s="96"/>
      <c r="U625" s="96"/>
      <c r="V625" s="96"/>
      <c r="W625" s="96"/>
      <c r="X625" s="96"/>
      <c r="Y625" s="96"/>
      <c r="Z625" s="96"/>
      <c r="AA625" s="96"/>
      <c r="AB625" s="96"/>
      <c r="AC625" s="96"/>
      <c r="AD625" s="96"/>
      <c r="AE625" s="96"/>
      <c r="AF625" s="96"/>
      <c r="AG625" s="96"/>
      <c r="AH625" s="96"/>
      <c r="AI625" s="96"/>
      <c r="AJ625" s="96"/>
      <c r="AK625" s="96"/>
      <c r="AL625" s="96"/>
      <c r="AM625" s="96"/>
      <c r="AN625" s="96"/>
      <c r="AO625" s="96"/>
      <c r="AP625" s="96"/>
      <c r="AQ625" s="96"/>
      <c r="AR625" s="96"/>
      <c r="AS625" s="96"/>
      <c r="AT625" s="96"/>
      <c r="AU625" s="96"/>
      <c r="AV625" s="96"/>
      <c r="AW625" s="96"/>
      <c r="AX625" s="96"/>
      <c r="AY625" s="96"/>
      <c r="AZ625" s="96"/>
      <c r="BA625" s="96"/>
      <c r="BB625" s="96"/>
      <c r="BC625" s="96"/>
      <c r="BD625" s="96"/>
      <c r="BE625" s="96"/>
      <c r="BF625" s="96"/>
      <c r="BG625" s="96"/>
      <c r="BH625" s="96"/>
      <c r="BI625" s="96"/>
      <c r="BJ625" s="96"/>
      <c r="BK625" s="96"/>
      <c r="BL625" s="96"/>
      <c r="BM625" s="96"/>
      <c r="BN625" s="96"/>
      <c r="BO625" s="96"/>
      <c r="BP625" s="96"/>
      <c r="BQ625" s="96"/>
      <c r="BR625" s="96"/>
      <c r="BS625" s="96"/>
      <c r="BT625" s="96"/>
      <c r="BU625" s="96"/>
      <c r="BV625" s="96"/>
      <c r="BW625" s="96"/>
      <c r="BX625" s="96"/>
    </row>
    <row r="626" spans="1:76" s="97" customFormat="1" ht="13.5" x14ac:dyDescent="0.25">
      <c r="A626" s="93" t="s">
        <v>234</v>
      </c>
      <c r="B626" s="106" t="s">
        <v>239</v>
      </c>
      <c r="C626" s="107" t="s">
        <v>240</v>
      </c>
      <c r="D626" s="107" t="s">
        <v>241</v>
      </c>
      <c r="E626" s="106" t="s">
        <v>207</v>
      </c>
      <c r="F626" s="106" t="s">
        <v>238</v>
      </c>
      <c r="G626" s="106">
        <v>0</v>
      </c>
      <c r="H626" s="106">
        <v>34</v>
      </c>
      <c r="I626" s="106">
        <f t="shared" ref="I626:I721" si="55">+H626*G626/1000</f>
        <v>0</v>
      </c>
      <c r="J626" s="93">
        <v>4267</v>
      </c>
      <c r="K626" s="19">
        <f t="shared" si="47"/>
        <v>0</v>
      </c>
      <c r="L626" s="94"/>
      <c r="M626" s="95"/>
      <c r="N626" s="96"/>
      <c r="O626" s="96"/>
      <c r="P626" s="96"/>
      <c r="Q626" s="96"/>
      <c r="R626" s="96"/>
      <c r="S626" s="96"/>
      <c r="T626" s="96"/>
      <c r="U626" s="96"/>
      <c r="V626" s="96"/>
      <c r="W626" s="96"/>
      <c r="X626" s="96"/>
      <c r="Y626" s="96"/>
      <c r="Z626" s="96"/>
      <c r="AA626" s="96"/>
      <c r="AB626" s="96"/>
      <c r="AC626" s="96"/>
      <c r="AD626" s="96"/>
      <c r="AE626" s="96"/>
      <c r="AF626" s="96"/>
      <c r="AG626" s="96"/>
      <c r="AH626" s="96"/>
      <c r="AI626" s="96"/>
      <c r="AJ626" s="96"/>
      <c r="AK626" s="96"/>
      <c r="AL626" s="96"/>
      <c r="AM626" s="96"/>
      <c r="AN626" s="96"/>
      <c r="AO626" s="96"/>
      <c r="AP626" s="96"/>
      <c r="AQ626" s="96"/>
      <c r="AR626" s="96"/>
      <c r="AS626" s="96"/>
      <c r="AT626" s="96"/>
      <c r="AU626" s="96"/>
      <c r="AV626" s="96"/>
      <c r="AW626" s="96"/>
      <c r="AX626" s="96"/>
      <c r="AY626" s="96"/>
      <c r="AZ626" s="96"/>
      <c r="BA626" s="96"/>
      <c r="BB626" s="96"/>
      <c r="BC626" s="96"/>
      <c r="BD626" s="96"/>
      <c r="BE626" s="96"/>
      <c r="BF626" s="96"/>
      <c r="BG626" s="96"/>
      <c r="BH626" s="96"/>
      <c r="BI626" s="96"/>
      <c r="BJ626" s="96"/>
      <c r="BK626" s="96"/>
      <c r="BL626" s="96"/>
      <c r="BM626" s="96"/>
      <c r="BN626" s="96"/>
      <c r="BO626" s="96"/>
      <c r="BP626" s="96"/>
      <c r="BQ626" s="96"/>
      <c r="BR626" s="96"/>
      <c r="BS626" s="96"/>
      <c r="BT626" s="96"/>
      <c r="BU626" s="96"/>
      <c r="BV626" s="96"/>
      <c r="BW626" s="96"/>
      <c r="BX626" s="96"/>
    </row>
    <row r="627" spans="1:76" s="97" customFormat="1" ht="13.5" x14ac:dyDescent="0.25">
      <c r="A627" s="93" t="s">
        <v>234</v>
      </c>
      <c r="B627" s="106" t="s">
        <v>244</v>
      </c>
      <c r="C627" s="107" t="s">
        <v>242</v>
      </c>
      <c r="D627" s="107" t="s">
        <v>243</v>
      </c>
      <c r="E627" s="106" t="s">
        <v>207</v>
      </c>
      <c r="F627" s="106" t="s">
        <v>238</v>
      </c>
      <c r="G627" s="106">
        <v>0</v>
      </c>
      <c r="H627" s="106">
        <v>0.5</v>
      </c>
      <c r="I627" s="106">
        <f t="shared" si="55"/>
        <v>0</v>
      </c>
      <c r="J627" s="93">
        <v>4267</v>
      </c>
      <c r="K627" s="19">
        <f t="shared" si="47"/>
        <v>0</v>
      </c>
      <c r="L627" s="94"/>
      <c r="M627" s="95"/>
      <c r="N627" s="96"/>
      <c r="O627" s="96"/>
      <c r="P627" s="96"/>
      <c r="Q627" s="96"/>
      <c r="R627" s="96"/>
      <c r="S627" s="96"/>
      <c r="T627" s="96"/>
      <c r="U627" s="96"/>
      <c r="V627" s="96"/>
      <c r="W627" s="96"/>
      <c r="X627" s="96"/>
      <c r="Y627" s="96"/>
      <c r="Z627" s="96"/>
      <c r="AA627" s="96"/>
      <c r="AB627" s="96"/>
      <c r="AC627" s="96"/>
      <c r="AD627" s="96"/>
      <c r="AE627" s="96"/>
      <c r="AF627" s="96"/>
      <c r="AG627" s="96"/>
      <c r="AH627" s="96"/>
      <c r="AI627" s="96"/>
      <c r="AJ627" s="96"/>
      <c r="AK627" s="96"/>
      <c r="AL627" s="96"/>
      <c r="AM627" s="96"/>
      <c r="AN627" s="96"/>
      <c r="AO627" s="96"/>
      <c r="AP627" s="96"/>
      <c r="AQ627" s="96"/>
      <c r="AR627" s="96"/>
      <c r="AS627" s="96"/>
      <c r="AT627" s="96"/>
      <c r="AU627" s="96"/>
      <c r="AV627" s="96"/>
      <c r="AW627" s="96"/>
      <c r="AX627" s="96"/>
      <c r="AY627" s="96"/>
      <c r="AZ627" s="96"/>
      <c r="BA627" s="96"/>
      <c r="BB627" s="96"/>
      <c r="BC627" s="96"/>
      <c r="BD627" s="96"/>
      <c r="BE627" s="96"/>
      <c r="BF627" s="96"/>
      <c r="BG627" s="96"/>
      <c r="BH627" s="96"/>
      <c r="BI627" s="96"/>
      <c r="BJ627" s="96"/>
      <c r="BK627" s="96"/>
      <c r="BL627" s="96"/>
      <c r="BM627" s="96"/>
      <c r="BN627" s="96"/>
      <c r="BO627" s="96"/>
      <c r="BP627" s="96"/>
      <c r="BQ627" s="96"/>
      <c r="BR627" s="96"/>
      <c r="BS627" s="96"/>
      <c r="BT627" s="96"/>
      <c r="BU627" s="96"/>
      <c r="BV627" s="96"/>
      <c r="BW627" s="96"/>
      <c r="BX627" s="96"/>
    </row>
    <row r="628" spans="1:76" s="97" customFormat="1" ht="13.5" x14ac:dyDescent="0.25">
      <c r="A628" s="98" t="s">
        <v>234</v>
      </c>
      <c r="B628" s="106" t="s">
        <v>245</v>
      </c>
      <c r="C628" s="107" t="s">
        <v>246</v>
      </c>
      <c r="D628" s="107" t="s">
        <v>247</v>
      </c>
      <c r="E628" s="106" t="s">
        <v>207</v>
      </c>
      <c r="F628" s="106" t="s">
        <v>248</v>
      </c>
      <c r="G628" s="106">
        <v>0</v>
      </c>
      <c r="H628" s="106">
        <v>5</v>
      </c>
      <c r="I628" s="106">
        <f t="shared" si="55"/>
        <v>0</v>
      </c>
      <c r="J628" s="99">
        <v>4267</v>
      </c>
      <c r="K628" s="19">
        <f t="shared" si="47"/>
        <v>0</v>
      </c>
      <c r="L628" s="94"/>
      <c r="M628" s="95"/>
      <c r="N628" s="96"/>
      <c r="O628" s="96"/>
      <c r="P628" s="96"/>
      <c r="Q628" s="96"/>
      <c r="R628" s="96"/>
      <c r="S628" s="96"/>
      <c r="T628" s="96"/>
      <c r="U628" s="96"/>
      <c r="V628" s="96"/>
      <c r="W628" s="96"/>
      <c r="X628" s="96"/>
      <c r="Y628" s="96"/>
      <c r="Z628" s="96"/>
      <c r="AA628" s="96"/>
      <c r="AB628" s="96"/>
      <c r="AC628" s="96"/>
      <c r="AD628" s="96"/>
      <c r="AE628" s="96"/>
      <c r="AF628" s="96"/>
      <c r="AG628" s="96"/>
      <c r="AH628" s="96"/>
      <c r="AI628" s="96"/>
      <c r="AJ628" s="96"/>
      <c r="AK628" s="96"/>
      <c r="AL628" s="96"/>
      <c r="AM628" s="96"/>
      <c r="AN628" s="96"/>
      <c r="AO628" s="96"/>
      <c r="AP628" s="96"/>
      <c r="AQ628" s="96"/>
      <c r="AR628" s="96"/>
      <c r="AS628" s="96"/>
      <c r="AT628" s="96"/>
      <c r="AU628" s="96"/>
      <c r="AV628" s="96"/>
      <c r="AW628" s="96"/>
      <c r="AX628" s="96"/>
      <c r="AY628" s="96"/>
      <c r="AZ628" s="96"/>
      <c r="BA628" s="96"/>
      <c r="BB628" s="96"/>
      <c r="BC628" s="96"/>
      <c r="BD628" s="96"/>
      <c r="BE628" s="96"/>
      <c r="BF628" s="96"/>
      <c r="BG628" s="96"/>
      <c r="BH628" s="96"/>
      <c r="BI628" s="96"/>
      <c r="BJ628" s="96"/>
      <c r="BK628" s="96"/>
      <c r="BL628" s="96"/>
      <c r="BM628" s="96"/>
      <c r="BN628" s="96"/>
      <c r="BO628" s="96"/>
      <c r="BP628" s="96"/>
      <c r="BQ628" s="96"/>
      <c r="BR628" s="96"/>
      <c r="BS628" s="96"/>
      <c r="BT628" s="96"/>
      <c r="BU628" s="96"/>
      <c r="BV628" s="96"/>
      <c r="BW628" s="96"/>
      <c r="BX628" s="96"/>
    </row>
    <row r="629" spans="1:76" s="97" customFormat="1" ht="13.5" x14ac:dyDescent="0.25">
      <c r="A629" s="98" t="s">
        <v>234</v>
      </c>
      <c r="B629" s="108">
        <v>15821400</v>
      </c>
      <c r="C629" s="107" t="s">
        <v>249</v>
      </c>
      <c r="D629" s="107" t="s">
        <v>250</v>
      </c>
      <c r="E629" s="106" t="s">
        <v>207</v>
      </c>
      <c r="F629" s="106" t="s">
        <v>238</v>
      </c>
      <c r="G629" s="106">
        <v>0</v>
      </c>
      <c r="H629" s="106">
        <v>10</v>
      </c>
      <c r="I629" s="106">
        <f t="shared" si="55"/>
        <v>0</v>
      </c>
      <c r="J629" s="99">
        <v>4267</v>
      </c>
      <c r="K629" s="19">
        <f t="shared" si="47"/>
        <v>0</v>
      </c>
      <c r="L629" s="94"/>
      <c r="M629" s="95"/>
      <c r="N629" s="96"/>
      <c r="O629" s="96"/>
      <c r="P629" s="96"/>
      <c r="Q629" s="96"/>
      <c r="R629" s="96"/>
      <c r="S629" s="96"/>
      <c r="T629" s="96"/>
      <c r="U629" s="96"/>
      <c r="V629" s="96"/>
      <c r="W629" s="96"/>
      <c r="X629" s="96"/>
      <c r="Y629" s="96"/>
      <c r="Z629" s="96"/>
      <c r="AA629" s="96"/>
      <c r="AB629" s="96"/>
      <c r="AC629" s="96"/>
      <c r="AD629" s="96"/>
      <c r="AE629" s="96"/>
      <c r="AF629" s="96"/>
      <c r="AG629" s="96"/>
      <c r="AH629" s="96"/>
      <c r="AI629" s="96"/>
      <c r="AJ629" s="96"/>
      <c r="AK629" s="96"/>
      <c r="AL629" s="96"/>
      <c r="AM629" s="96"/>
      <c r="AN629" s="96"/>
      <c r="AO629" s="96"/>
      <c r="AP629" s="96"/>
      <c r="AQ629" s="96"/>
      <c r="AR629" s="96"/>
      <c r="AS629" s="96"/>
      <c r="AT629" s="96"/>
      <c r="AU629" s="96"/>
      <c r="AV629" s="96"/>
      <c r="AW629" s="96"/>
      <c r="AX629" s="96"/>
      <c r="AY629" s="96"/>
      <c r="AZ629" s="96"/>
      <c r="BA629" s="96"/>
      <c r="BB629" s="96"/>
      <c r="BC629" s="96"/>
      <c r="BD629" s="96"/>
      <c r="BE629" s="96"/>
      <c r="BF629" s="96"/>
      <c r="BG629" s="96"/>
      <c r="BH629" s="96"/>
      <c r="BI629" s="96"/>
      <c r="BJ629" s="96"/>
      <c r="BK629" s="96"/>
      <c r="BL629" s="96"/>
      <c r="BM629" s="96"/>
      <c r="BN629" s="96"/>
      <c r="BO629" s="96"/>
      <c r="BP629" s="96"/>
      <c r="BQ629" s="96"/>
      <c r="BR629" s="96"/>
      <c r="BS629" s="96"/>
      <c r="BT629" s="96"/>
      <c r="BU629" s="96"/>
      <c r="BV629" s="96"/>
      <c r="BW629" s="96"/>
      <c r="BX629" s="96"/>
    </row>
    <row r="630" spans="1:76" x14ac:dyDescent="0.25">
      <c r="A630" s="98" t="str">
        <f t="shared" ref="A630:A631" si="56">+LEFT(B630,3)</f>
        <v>155</v>
      </c>
      <c r="B630" s="108" t="s">
        <v>251</v>
      </c>
      <c r="C630" s="107" t="s">
        <v>252</v>
      </c>
      <c r="D630" s="107" t="s">
        <v>253</v>
      </c>
      <c r="E630" s="106" t="s">
        <v>207</v>
      </c>
      <c r="F630" s="106" t="s">
        <v>11</v>
      </c>
      <c r="G630" s="106">
        <v>0</v>
      </c>
      <c r="H630" s="106">
        <v>600</v>
      </c>
      <c r="I630" s="106">
        <f t="shared" si="55"/>
        <v>0</v>
      </c>
      <c r="J630" s="99">
        <v>4267</v>
      </c>
      <c r="K630" s="19">
        <f t="shared" si="47"/>
        <v>0</v>
      </c>
      <c r="L630" s="31"/>
      <c r="M630" s="2"/>
    </row>
    <row r="631" spans="1:76" x14ac:dyDescent="0.25">
      <c r="A631" s="98" t="str">
        <f t="shared" si="56"/>
        <v>153</v>
      </c>
      <c r="B631" s="108" t="s">
        <v>254</v>
      </c>
      <c r="C631" s="107" t="s">
        <v>255</v>
      </c>
      <c r="D631" s="107" t="s">
        <v>256</v>
      </c>
      <c r="E631" s="106" t="s">
        <v>207</v>
      </c>
      <c r="F631" s="106" t="s">
        <v>238</v>
      </c>
      <c r="G631" s="106">
        <v>0</v>
      </c>
      <c r="H631" s="106">
        <v>25</v>
      </c>
      <c r="I631" s="106">
        <f t="shared" si="55"/>
        <v>0</v>
      </c>
      <c r="J631" s="99">
        <v>4267</v>
      </c>
      <c r="K631" s="19">
        <f t="shared" si="47"/>
        <v>0</v>
      </c>
      <c r="L631" s="31"/>
      <c r="M631" s="2"/>
    </row>
    <row r="632" spans="1:76" x14ac:dyDescent="0.25">
      <c r="A632" s="119">
        <v>395</v>
      </c>
      <c r="B632" s="108">
        <v>39511170</v>
      </c>
      <c r="C632" s="107" t="s">
        <v>795</v>
      </c>
      <c r="D632" s="107" t="s">
        <v>796</v>
      </c>
      <c r="E632" s="106" t="s">
        <v>191</v>
      </c>
      <c r="F632" s="106" t="s">
        <v>11</v>
      </c>
      <c r="G632" s="106">
        <v>393.33</v>
      </c>
      <c r="H632" s="121">
        <v>90</v>
      </c>
      <c r="I632" s="106">
        <f t="shared" si="55"/>
        <v>35.399699999999996</v>
      </c>
      <c r="J632" s="99">
        <v>4269</v>
      </c>
      <c r="K632" s="19">
        <f t="shared" ref="K632:K694" si="57">G632*H632</f>
        <v>35399.699999999997</v>
      </c>
      <c r="L632" s="31"/>
      <c r="M632" s="2"/>
    </row>
    <row r="633" spans="1:76" x14ac:dyDescent="0.25">
      <c r="A633" s="119" t="s">
        <v>406</v>
      </c>
      <c r="B633" s="108">
        <v>39511170</v>
      </c>
      <c r="C633" s="107" t="s">
        <v>795</v>
      </c>
      <c r="D633" s="107" t="s">
        <v>796</v>
      </c>
      <c r="E633" s="106" t="s">
        <v>191</v>
      </c>
      <c r="F633" s="106" t="s">
        <v>11</v>
      </c>
      <c r="G633" s="106">
        <v>393.33</v>
      </c>
      <c r="H633" s="121">
        <v>90</v>
      </c>
      <c r="I633" s="106">
        <f t="shared" si="55"/>
        <v>35.399699999999996</v>
      </c>
      <c r="J633" s="99">
        <v>4269</v>
      </c>
      <c r="K633" s="19">
        <f t="shared" si="57"/>
        <v>35399.699999999997</v>
      </c>
      <c r="L633" s="173"/>
      <c r="M633" s="2"/>
    </row>
    <row r="634" spans="1:76" x14ac:dyDescent="0.25">
      <c r="A634" s="119">
        <v>391</v>
      </c>
      <c r="B634" s="108" t="s">
        <v>799</v>
      </c>
      <c r="C634" s="107" t="s">
        <v>797</v>
      </c>
      <c r="D634" s="107" t="s">
        <v>798</v>
      </c>
      <c r="E634" s="106" t="s">
        <v>191</v>
      </c>
      <c r="F634" s="106" t="s">
        <v>11</v>
      </c>
      <c r="G634" s="106">
        <v>0</v>
      </c>
      <c r="H634" s="106">
        <v>60</v>
      </c>
      <c r="I634" s="106">
        <f t="shared" si="55"/>
        <v>0</v>
      </c>
      <c r="J634" s="99">
        <v>4269</v>
      </c>
      <c r="K634" s="19">
        <f t="shared" si="57"/>
        <v>0</v>
      </c>
      <c r="L634" s="31"/>
      <c r="M634" s="2"/>
    </row>
    <row r="635" spans="1:76" x14ac:dyDescent="0.25">
      <c r="A635" s="119">
        <v>391</v>
      </c>
      <c r="B635" s="108" t="s">
        <v>799</v>
      </c>
      <c r="C635" s="107" t="s">
        <v>797</v>
      </c>
      <c r="D635" s="107" t="s">
        <v>798</v>
      </c>
      <c r="E635" s="106" t="s">
        <v>191</v>
      </c>
      <c r="F635" s="106" t="s">
        <v>11</v>
      </c>
      <c r="G635" s="106">
        <v>1358</v>
      </c>
      <c r="H635" s="106">
        <v>90</v>
      </c>
      <c r="I635" s="106">
        <f t="shared" si="55"/>
        <v>122.22</v>
      </c>
      <c r="J635" s="99">
        <v>4269</v>
      </c>
      <c r="K635" s="19">
        <f t="shared" si="57"/>
        <v>122220</v>
      </c>
      <c r="L635" s="173"/>
      <c r="M635" s="2"/>
    </row>
    <row r="636" spans="1:76" x14ac:dyDescent="0.25">
      <c r="A636" s="119">
        <v>391</v>
      </c>
      <c r="B636" s="108" t="s">
        <v>799</v>
      </c>
      <c r="C636" s="107" t="s">
        <v>797</v>
      </c>
      <c r="D636" s="107" t="s">
        <v>798</v>
      </c>
      <c r="E636" s="106" t="s">
        <v>191</v>
      </c>
      <c r="F636" s="106" t="s">
        <v>11</v>
      </c>
      <c r="G636" s="106">
        <v>1358</v>
      </c>
      <c r="H636" s="106">
        <v>30</v>
      </c>
      <c r="I636" s="106">
        <f t="shared" ref="I636" si="58">+H636*G636/1000</f>
        <v>40.74</v>
      </c>
      <c r="J636" s="99">
        <v>4269</v>
      </c>
      <c r="K636" s="19">
        <f t="shared" si="57"/>
        <v>40740</v>
      </c>
      <c r="L636" s="194"/>
      <c r="M636" s="2"/>
    </row>
    <row r="637" spans="1:76" ht="27" x14ac:dyDescent="0.25">
      <c r="A637" s="119" t="s">
        <v>406</v>
      </c>
      <c r="B637" s="108" t="s">
        <v>802</v>
      </c>
      <c r="C637" s="107" t="s">
        <v>801</v>
      </c>
      <c r="D637" s="107" t="s">
        <v>800</v>
      </c>
      <c r="E637" s="106" t="s">
        <v>191</v>
      </c>
      <c r="F637" s="106" t="s">
        <v>11</v>
      </c>
      <c r="G637" s="106">
        <v>0</v>
      </c>
      <c r="H637" s="106">
        <v>60</v>
      </c>
      <c r="I637" s="106">
        <f t="shared" si="55"/>
        <v>0</v>
      </c>
      <c r="J637" s="99">
        <v>4269</v>
      </c>
      <c r="K637" s="19">
        <f t="shared" si="57"/>
        <v>0</v>
      </c>
      <c r="L637" s="31"/>
      <c r="M637" s="2"/>
    </row>
    <row r="638" spans="1:76" ht="27" x14ac:dyDescent="0.25">
      <c r="A638" s="119" t="s">
        <v>406</v>
      </c>
      <c r="B638" s="108" t="s">
        <v>802</v>
      </c>
      <c r="C638" s="107" t="s">
        <v>801</v>
      </c>
      <c r="D638" s="107" t="s">
        <v>800</v>
      </c>
      <c r="E638" s="106" t="s">
        <v>191</v>
      </c>
      <c r="F638" s="106" t="s">
        <v>11</v>
      </c>
      <c r="G638" s="106">
        <v>1666.66</v>
      </c>
      <c r="H638" s="106">
        <v>90</v>
      </c>
      <c r="I638" s="106">
        <f t="shared" si="55"/>
        <v>149.99939999999998</v>
      </c>
      <c r="J638" s="99">
        <v>4269</v>
      </c>
      <c r="K638" s="19">
        <f t="shared" si="57"/>
        <v>149999.4</v>
      </c>
      <c r="L638" s="173"/>
      <c r="M638" s="2"/>
    </row>
    <row r="639" spans="1:76" ht="27" x14ac:dyDescent="0.25">
      <c r="A639" s="119" t="s">
        <v>406</v>
      </c>
      <c r="B639" s="108" t="s">
        <v>802</v>
      </c>
      <c r="C639" s="107" t="s">
        <v>801</v>
      </c>
      <c r="D639" s="107" t="s">
        <v>800</v>
      </c>
      <c r="E639" s="106" t="s">
        <v>191</v>
      </c>
      <c r="F639" s="106" t="s">
        <v>11</v>
      </c>
      <c r="G639" s="106">
        <v>1666.66</v>
      </c>
      <c r="H639" s="106">
        <v>30</v>
      </c>
      <c r="I639" s="106">
        <f t="shared" si="55"/>
        <v>49.9998</v>
      </c>
      <c r="J639" s="99">
        <v>4269</v>
      </c>
      <c r="K639" s="19">
        <f t="shared" si="57"/>
        <v>49999.8</v>
      </c>
      <c r="L639" s="194"/>
      <c r="M639" s="2"/>
    </row>
    <row r="640" spans="1:76" x14ac:dyDescent="0.25">
      <c r="A640" s="119" t="s">
        <v>406</v>
      </c>
      <c r="B640" s="108">
        <v>39511130</v>
      </c>
      <c r="C640" s="107" t="s">
        <v>804</v>
      </c>
      <c r="D640" s="107" t="s">
        <v>803</v>
      </c>
      <c r="E640" s="106" t="s">
        <v>191</v>
      </c>
      <c r="F640" s="106" t="s">
        <v>11</v>
      </c>
      <c r="G640" s="106">
        <v>0</v>
      </c>
      <c r="H640" s="106">
        <v>60</v>
      </c>
      <c r="I640" s="106">
        <f t="shared" si="55"/>
        <v>0</v>
      </c>
      <c r="J640" s="99">
        <v>4269</v>
      </c>
      <c r="K640" s="19">
        <f t="shared" si="57"/>
        <v>0</v>
      </c>
      <c r="L640" s="31"/>
      <c r="M640" s="2"/>
    </row>
    <row r="641" spans="1:13" x14ac:dyDescent="0.25">
      <c r="A641" s="119" t="s">
        <v>406</v>
      </c>
      <c r="B641" s="108">
        <v>39511130</v>
      </c>
      <c r="C641" s="107" t="s">
        <v>804</v>
      </c>
      <c r="D641" s="107" t="s">
        <v>803</v>
      </c>
      <c r="E641" s="106" t="s">
        <v>191</v>
      </c>
      <c r="F641" s="106" t="s">
        <v>11</v>
      </c>
      <c r="G641" s="106">
        <v>853.33</v>
      </c>
      <c r="H641" s="106">
        <v>90</v>
      </c>
      <c r="I641" s="106">
        <f t="shared" si="55"/>
        <v>76.799700000000001</v>
      </c>
      <c r="J641" s="99">
        <v>4269</v>
      </c>
      <c r="K641" s="19">
        <f t="shared" si="57"/>
        <v>76799.7</v>
      </c>
      <c r="L641" s="173"/>
      <c r="M641" s="2"/>
    </row>
    <row r="642" spans="1:13" x14ac:dyDescent="0.25">
      <c r="A642" s="119" t="s">
        <v>406</v>
      </c>
      <c r="B642" s="108">
        <v>39511130</v>
      </c>
      <c r="C642" s="107" t="s">
        <v>804</v>
      </c>
      <c r="D642" s="107" t="s">
        <v>803</v>
      </c>
      <c r="E642" s="106" t="s">
        <v>191</v>
      </c>
      <c r="F642" s="106" t="s">
        <v>11</v>
      </c>
      <c r="G642" s="106">
        <v>853.33</v>
      </c>
      <c r="H642" s="106">
        <v>30</v>
      </c>
      <c r="I642" s="106">
        <f t="shared" si="55"/>
        <v>25.599900000000002</v>
      </c>
      <c r="J642" s="99">
        <v>4269</v>
      </c>
      <c r="K642" s="19">
        <f t="shared" si="57"/>
        <v>25599.9</v>
      </c>
      <c r="L642" s="194"/>
      <c r="M642" s="2"/>
    </row>
    <row r="643" spans="1:13" x14ac:dyDescent="0.25">
      <c r="A643" s="119" t="s">
        <v>406</v>
      </c>
      <c r="B643" s="108" t="s">
        <v>706</v>
      </c>
      <c r="C643" s="107" t="s">
        <v>704</v>
      </c>
      <c r="D643" s="107" t="s">
        <v>707</v>
      </c>
      <c r="E643" s="106" t="s">
        <v>191</v>
      </c>
      <c r="F643" s="106" t="s">
        <v>11</v>
      </c>
      <c r="G643" s="106">
        <v>0</v>
      </c>
      <c r="H643" s="106">
        <v>90</v>
      </c>
      <c r="I643" s="106">
        <f t="shared" si="55"/>
        <v>0</v>
      </c>
      <c r="J643" s="99">
        <v>4269</v>
      </c>
      <c r="K643" s="19">
        <f t="shared" si="57"/>
        <v>0</v>
      </c>
      <c r="L643" s="31"/>
      <c r="M643" s="2"/>
    </row>
    <row r="644" spans="1:13" x14ac:dyDescent="0.25">
      <c r="A644" s="119" t="s">
        <v>406</v>
      </c>
      <c r="B644" s="108" t="s">
        <v>706</v>
      </c>
      <c r="C644" s="107" t="s">
        <v>704</v>
      </c>
      <c r="D644" s="107" t="s">
        <v>707</v>
      </c>
      <c r="E644" s="106" t="s">
        <v>191</v>
      </c>
      <c r="F644" s="106" t="s">
        <v>11</v>
      </c>
      <c r="G644" s="106">
        <v>388.88</v>
      </c>
      <c r="H644" s="106">
        <v>90</v>
      </c>
      <c r="I644" s="106">
        <f t="shared" si="55"/>
        <v>34.999199999999995</v>
      </c>
      <c r="J644" s="99">
        <v>4269</v>
      </c>
      <c r="K644" s="19">
        <f t="shared" si="57"/>
        <v>34999.199999999997</v>
      </c>
      <c r="L644" s="173"/>
      <c r="M644" s="2"/>
    </row>
    <row r="645" spans="1:13" x14ac:dyDescent="0.25">
      <c r="A645" s="119" t="s">
        <v>406</v>
      </c>
      <c r="B645" s="108" t="s">
        <v>805</v>
      </c>
      <c r="C645" s="107" t="s">
        <v>101</v>
      </c>
      <c r="D645" s="107" t="s">
        <v>708</v>
      </c>
      <c r="E645" s="106" t="s">
        <v>191</v>
      </c>
      <c r="F645" s="106" t="s">
        <v>11</v>
      </c>
      <c r="G645" s="106">
        <v>0</v>
      </c>
      <c r="H645" s="106">
        <v>90</v>
      </c>
      <c r="I645" s="106">
        <f t="shared" si="55"/>
        <v>0</v>
      </c>
      <c r="J645" s="99">
        <v>4269</v>
      </c>
      <c r="K645" s="19">
        <f t="shared" si="57"/>
        <v>0</v>
      </c>
      <c r="L645" s="31"/>
      <c r="M645" s="2"/>
    </row>
    <row r="646" spans="1:13" x14ac:dyDescent="0.25">
      <c r="A646" s="119" t="s">
        <v>406</v>
      </c>
      <c r="B646" s="108" t="s">
        <v>805</v>
      </c>
      <c r="C646" s="107" t="s">
        <v>101</v>
      </c>
      <c r="D646" s="107" t="s">
        <v>708</v>
      </c>
      <c r="E646" s="106" t="s">
        <v>191</v>
      </c>
      <c r="F646" s="106" t="s">
        <v>11</v>
      </c>
      <c r="G646" s="106">
        <v>1250</v>
      </c>
      <c r="H646" s="106">
        <v>90</v>
      </c>
      <c r="I646" s="106">
        <f t="shared" si="55"/>
        <v>112.5</v>
      </c>
      <c r="J646" s="99">
        <v>4269</v>
      </c>
      <c r="K646" s="19">
        <f t="shared" si="57"/>
        <v>112500</v>
      </c>
      <c r="L646" s="173"/>
      <c r="M646" s="2"/>
    </row>
    <row r="647" spans="1:13" x14ac:dyDescent="0.25">
      <c r="A647" s="119" t="s">
        <v>406</v>
      </c>
      <c r="B647" s="108" t="s">
        <v>95</v>
      </c>
      <c r="C647" s="107" t="s">
        <v>96</v>
      </c>
      <c r="D647" s="107" t="s">
        <v>832</v>
      </c>
      <c r="E647" s="106" t="s">
        <v>191</v>
      </c>
      <c r="F647" s="106" t="s">
        <v>11</v>
      </c>
      <c r="G647" s="106">
        <v>0</v>
      </c>
      <c r="H647" s="106">
        <v>90</v>
      </c>
      <c r="I647" s="106">
        <f t="shared" si="55"/>
        <v>0</v>
      </c>
      <c r="J647" s="99">
        <v>4269</v>
      </c>
      <c r="K647" s="19">
        <f t="shared" si="57"/>
        <v>0</v>
      </c>
      <c r="L647" s="31"/>
      <c r="M647" s="2"/>
    </row>
    <row r="648" spans="1:13" x14ac:dyDescent="0.25">
      <c r="A648" s="119" t="s">
        <v>406</v>
      </c>
      <c r="B648" s="108" t="s">
        <v>95</v>
      </c>
      <c r="C648" s="107" t="s">
        <v>96</v>
      </c>
      <c r="D648" s="107" t="s">
        <v>832</v>
      </c>
      <c r="E648" s="106" t="s">
        <v>191</v>
      </c>
      <c r="F648" s="106" t="s">
        <v>11</v>
      </c>
      <c r="G648" s="106">
        <v>3733.33</v>
      </c>
      <c r="H648" s="106">
        <v>90</v>
      </c>
      <c r="I648" s="106">
        <f t="shared" si="55"/>
        <v>335.99970000000002</v>
      </c>
      <c r="J648" s="99">
        <v>4269</v>
      </c>
      <c r="K648" s="19">
        <f t="shared" si="57"/>
        <v>335999.7</v>
      </c>
      <c r="L648" s="173"/>
      <c r="M648" s="2"/>
    </row>
    <row r="649" spans="1:13" x14ac:dyDescent="0.25">
      <c r="A649" s="119" t="s">
        <v>808</v>
      </c>
      <c r="B649" s="108" t="s">
        <v>809</v>
      </c>
      <c r="C649" s="107" t="s">
        <v>807</v>
      </c>
      <c r="D649" s="107" t="s">
        <v>806</v>
      </c>
      <c r="E649" s="106" t="s">
        <v>191</v>
      </c>
      <c r="F649" s="106" t="s">
        <v>11</v>
      </c>
      <c r="G649" s="106">
        <v>0</v>
      </c>
      <c r="H649" s="106">
        <v>90</v>
      </c>
      <c r="I649" s="106">
        <f t="shared" si="55"/>
        <v>0</v>
      </c>
      <c r="J649" s="99">
        <v>4269</v>
      </c>
      <c r="K649" s="19">
        <f t="shared" si="57"/>
        <v>0</v>
      </c>
      <c r="L649" s="31"/>
      <c r="M649" s="2"/>
    </row>
    <row r="650" spans="1:13" x14ac:dyDescent="0.25">
      <c r="A650" s="119" t="s">
        <v>808</v>
      </c>
      <c r="B650" s="108" t="s">
        <v>809</v>
      </c>
      <c r="C650" s="107" t="s">
        <v>807</v>
      </c>
      <c r="D650" s="107" t="s">
        <v>806</v>
      </c>
      <c r="E650" s="106" t="s">
        <v>191</v>
      </c>
      <c r="F650" s="106" t="s">
        <v>11</v>
      </c>
      <c r="G650" s="106">
        <v>3055.55</v>
      </c>
      <c r="H650" s="106">
        <v>90</v>
      </c>
      <c r="I650" s="106">
        <f t="shared" si="55"/>
        <v>274.99950000000001</v>
      </c>
      <c r="J650" s="99">
        <v>4269</v>
      </c>
      <c r="K650" s="19">
        <f t="shared" si="57"/>
        <v>274999.5</v>
      </c>
      <c r="L650" s="173"/>
      <c r="M650" s="2"/>
    </row>
    <row r="651" spans="1:13" x14ac:dyDescent="0.25">
      <c r="A651" s="119" t="s">
        <v>295</v>
      </c>
      <c r="B651" s="108" t="s">
        <v>812</v>
      </c>
      <c r="C651" s="107" t="s">
        <v>811</v>
      </c>
      <c r="D651" s="107" t="s">
        <v>810</v>
      </c>
      <c r="E651" s="106" t="s">
        <v>191</v>
      </c>
      <c r="F651" s="106" t="s">
        <v>11</v>
      </c>
      <c r="G651" s="106">
        <v>4780.2</v>
      </c>
      <c r="H651" s="106">
        <v>10</v>
      </c>
      <c r="I651" s="106">
        <f t="shared" si="55"/>
        <v>47.802</v>
      </c>
      <c r="J651" s="99">
        <v>4269</v>
      </c>
      <c r="K651" s="19">
        <f t="shared" si="57"/>
        <v>47802</v>
      </c>
      <c r="L651" s="31"/>
      <c r="M651" s="2"/>
    </row>
    <row r="652" spans="1:13" x14ac:dyDescent="0.25">
      <c r="A652" s="119" t="s">
        <v>295</v>
      </c>
      <c r="B652" s="108" t="s">
        <v>812</v>
      </c>
      <c r="C652" s="107" t="s">
        <v>811</v>
      </c>
      <c r="D652" s="107" t="s">
        <v>810</v>
      </c>
      <c r="E652" s="106" t="s">
        <v>191</v>
      </c>
      <c r="F652" s="106" t="s">
        <v>11</v>
      </c>
      <c r="G652" s="106">
        <v>4780.2</v>
      </c>
      <c r="H652" s="106">
        <v>10</v>
      </c>
      <c r="I652" s="106">
        <f t="shared" si="55"/>
        <v>47.802</v>
      </c>
      <c r="J652" s="99">
        <v>4269</v>
      </c>
      <c r="K652" s="19">
        <f t="shared" si="57"/>
        <v>47802</v>
      </c>
      <c r="L652" s="173"/>
      <c r="M652" s="2"/>
    </row>
    <row r="653" spans="1:13" x14ac:dyDescent="0.25">
      <c r="A653" s="119" t="s">
        <v>816</v>
      </c>
      <c r="B653" s="108" t="s">
        <v>814</v>
      </c>
      <c r="C653" s="107" t="s">
        <v>815</v>
      </c>
      <c r="D653" s="107" t="s">
        <v>813</v>
      </c>
      <c r="E653" s="106" t="s">
        <v>191</v>
      </c>
      <c r="F653" s="106" t="s">
        <v>11</v>
      </c>
      <c r="G653" s="106">
        <v>0</v>
      </c>
      <c r="H653" s="106">
        <v>10</v>
      </c>
      <c r="I653" s="106">
        <f t="shared" si="55"/>
        <v>0</v>
      </c>
      <c r="J653" s="99">
        <v>4269</v>
      </c>
      <c r="K653" s="19">
        <f t="shared" si="57"/>
        <v>0</v>
      </c>
      <c r="L653" s="31"/>
      <c r="M653" s="2"/>
    </row>
    <row r="654" spans="1:13" x14ac:dyDescent="0.25">
      <c r="A654" s="119" t="s">
        <v>816</v>
      </c>
      <c r="B654" s="108" t="s">
        <v>814</v>
      </c>
      <c r="C654" s="107" t="s">
        <v>815</v>
      </c>
      <c r="D654" s="107" t="s">
        <v>813</v>
      </c>
      <c r="E654" s="106" t="s">
        <v>191</v>
      </c>
      <c r="F654" s="106" t="s">
        <v>11</v>
      </c>
      <c r="G654" s="106">
        <v>3450</v>
      </c>
      <c r="H654" s="106">
        <v>10</v>
      </c>
      <c r="I654" s="106">
        <f t="shared" si="55"/>
        <v>34.5</v>
      </c>
      <c r="J654" s="99">
        <v>4269</v>
      </c>
      <c r="K654" s="19">
        <f t="shared" si="57"/>
        <v>34500</v>
      </c>
      <c r="L654" s="173"/>
      <c r="M654" s="2"/>
    </row>
    <row r="655" spans="1:13" x14ac:dyDescent="0.25">
      <c r="A655" s="119" t="s">
        <v>549</v>
      </c>
      <c r="B655" s="108">
        <v>18441150</v>
      </c>
      <c r="C655" s="107" t="s">
        <v>818</v>
      </c>
      <c r="D655" s="107" t="s">
        <v>817</v>
      </c>
      <c r="E655" s="106" t="s">
        <v>191</v>
      </c>
      <c r="F655" s="106" t="s">
        <v>11</v>
      </c>
      <c r="G655" s="106">
        <v>1431.06</v>
      </c>
      <c r="H655" s="106">
        <v>10</v>
      </c>
      <c r="I655" s="106">
        <f t="shared" si="55"/>
        <v>14.310599999999999</v>
      </c>
      <c r="J655" s="99">
        <v>4269</v>
      </c>
      <c r="K655" s="19">
        <f t="shared" si="57"/>
        <v>14310.599999999999</v>
      </c>
      <c r="L655" s="31"/>
      <c r="M655" s="2"/>
    </row>
    <row r="656" spans="1:13" x14ac:dyDescent="0.25">
      <c r="A656" s="119" t="s">
        <v>549</v>
      </c>
      <c r="B656" s="108">
        <v>18441150</v>
      </c>
      <c r="C656" s="107" t="s">
        <v>818</v>
      </c>
      <c r="D656" s="107" t="s">
        <v>817</v>
      </c>
      <c r="E656" s="106" t="s">
        <v>191</v>
      </c>
      <c r="F656" s="106" t="s">
        <v>11</v>
      </c>
      <c r="G656" s="106">
        <v>1431.06</v>
      </c>
      <c r="H656" s="106">
        <v>10</v>
      </c>
      <c r="I656" s="106">
        <f t="shared" si="55"/>
        <v>14.310599999999999</v>
      </c>
      <c r="J656" s="99">
        <v>4269</v>
      </c>
      <c r="K656" s="19">
        <f t="shared" si="57"/>
        <v>14310.599999999999</v>
      </c>
      <c r="L656" s="173"/>
      <c r="M656" s="2"/>
    </row>
    <row r="657" spans="1:13" ht="27" x14ac:dyDescent="0.25">
      <c r="A657" s="119" t="s">
        <v>406</v>
      </c>
      <c r="B657" s="108" t="s">
        <v>819</v>
      </c>
      <c r="C657" s="107" t="s">
        <v>820</v>
      </c>
      <c r="D657" s="107" t="s">
        <v>821</v>
      </c>
      <c r="E657" s="106" t="s">
        <v>191</v>
      </c>
      <c r="F657" s="106" t="s">
        <v>822</v>
      </c>
      <c r="G657" s="106">
        <v>6495.26</v>
      </c>
      <c r="H657" s="106">
        <v>152</v>
      </c>
      <c r="I657" s="106">
        <f t="shared" si="55"/>
        <v>987.27952000000005</v>
      </c>
      <c r="J657" s="99">
        <v>4269</v>
      </c>
      <c r="K657" s="19">
        <f t="shared" si="57"/>
        <v>987279.52</v>
      </c>
      <c r="L657" s="31"/>
      <c r="M657" s="2"/>
    </row>
    <row r="658" spans="1:13" ht="27" x14ac:dyDescent="0.25">
      <c r="A658" s="119" t="s">
        <v>406</v>
      </c>
      <c r="B658" s="108" t="s">
        <v>819</v>
      </c>
      <c r="C658" s="107" t="s">
        <v>820</v>
      </c>
      <c r="D658" s="107" t="s">
        <v>821</v>
      </c>
      <c r="E658" s="106" t="s">
        <v>191</v>
      </c>
      <c r="F658" s="106" t="s">
        <v>822</v>
      </c>
      <c r="G658" s="106">
        <v>6495.26</v>
      </c>
      <c r="H658" s="182">
        <v>84.48</v>
      </c>
      <c r="I658" s="106">
        <f t="shared" si="55"/>
        <v>548.71956480000006</v>
      </c>
      <c r="J658" s="99">
        <v>4269</v>
      </c>
      <c r="K658" s="19">
        <f t="shared" si="57"/>
        <v>548719.56480000005</v>
      </c>
      <c r="L658" s="173"/>
      <c r="M658" s="2"/>
    </row>
    <row r="659" spans="1:13" x14ac:dyDescent="0.25">
      <c r="A659" s="119" t="s">
        <v>292</v>
      </c>
      <c r="B659" s="108" t="s">
        <v>833</v>
      </c>
      <c r="C659" s="13" t="s">
        <v>724</v>
      </c>
      <c r="D659" s="13" t="s">
        <v>723</v>
      </c>
      <c r="E659" s="106" t="s">
        <v>191</v>
      </c>
      <c r="F659" s="106" t="s">
        <v>11</v>
      </c>
      <c r="G659" s="106">
        <v>0</v>
      </c>
      <c r="H659" s="106">
        <v>90</v>
      </c>
      <c r="I659" s="106">
        <f t="shared" si="55"/>
        <v>0</v>
      </c>
      <c r="J659" s="99">
        <v>4269</v>
      </c>
      <c r="K659" s="19">
        <f t="shared" si="57"/>
        <v>0</v>
      </c>
      <c r="L659" s="31"/>
      <c r="M659" s="2"/>
    </row>
    <row r="660" spans="1:13" x14ac:dyDescent="0.25">
      <c r="A660" s="119" t="s">
        <v>292</v>
      </c>
      <c r="B660" s="108" t="s">
        <v>833</v>
      </c>
      <c r="C660" s="13" t="s">
        <v>724</v>
      </c>
      <c r="D660" s="13" t="s">
        <v>723</v>
      </c>
      <c r="E660" s="106" t="s">
        <v>191</v>
      </c>
      <c r="F660" s="106" t="s">
        <v>11</v>
      </c>
      <c r="G660" s="106">
        <v>247.05</v>
      </c>
      <c r="H660" s="106">
        <v>90</v>
      </c>
      <c r="I660" s="106">
        <f t="shared" si="55"/>
        <v>22.234500000000001</v>
      </c>
      <c r="J660" s="178">
        <v>4269</v>
      </c>
      <c r="K660" s="19">
        <f t="shared" si="57"/>
        <v>22234.5</v>
      </c>
      <c r="L660" s="173"/>
      <c r="M660" s="2"/>
    </row>
    <row r="661" spans="1:13" x14ac:dyDescent="0.25">
      <c r="A661" s="119" t="s">
        <v>292</v>
      </c>
      <c r="B661" s="108">
        <v>39221260</v>
      </c>
      <c r="C661" s="13" t="s">
        <v>724</v>
      </c>
      <c r="D661" s="13" t="s">
        <v>725</v>
      </c>
      <c r="E661" s="106" t="s">
        <v>191</v>
      </c>
      <c r="F661" s="106" t="s">
        <v>11</v>
      </c>
      <c r="G661" s="106">
        <v>0</v>
      </c>
      <c r="H661" s="106">
        <v>90</v>
      </c>
      <c r="I661" s="106">
        <f t="shared" si="55"/>
        <v>0</v>
      </c>
      <c r="J661" s="99">
        <v>4269</v>
      </c>
      <c r="K661" s="19">
        <f t="shared" si="57"/>
        <v>0</v>
      </c>
      <c r="L661" s="31"/>
      <c r="M661" s="2"/>
    </row>
    <row r="662" spans="1:13" x14ac:dyDescent="0.25">
      <c r="A662" s="119" t="s">
        <v>292</v>
      </c>
      <c r="B662" s="108">
        <v>39221260</v>
      </c>
      <c r="C662" s="13" t="s">
        <v>724</v>
      </c>
      <c r="D662" s="13" t="s">
        <v>725</v>
      </c>
      <c r="E662" s="106" t="s">
        <v>191</v>
      </c>
      <c r="F662" s="106" t="s">
        <v>11</v>
      </c>
      <c r="G662" s="106">
        <v>329.44</v>
      </c>
      <c r="H662" s="106">
        <v>90</v>
      </c>
      <c r="I662" s="106">
        <f t="shared" si="55"/>
        <v>29.6496</v>
      </c>
      <c r="J662" s="99">
        <v>4269</v>
      </c>
      <c r="K662" s="19">
        <f t="shared" si="57"/>
        <v>29649.599999999999</v>
      </c>
      <c r="L662" s="173"/>
      <c r="M662" s="2"/>
    </row>
    <row r="663" spans="1:13" x14ac:dyDescent="0.25">
      <c r="A663" s="119" t="s">
        <v>292</v>
      </c>
      <c r="B663" s="108">
        <v>39221140</v>
      </c>
      <c r="C663" s="13" t="s">
        <v>586</v>
      </c>
      <c r="D663" s="13" t="s">
        <v>726</v>
      </c>
      <c r="E663" s="106" t="s">
        <v>191</v>
      </c>
      <c r="F663" s="106" t="s">
        <v>11</v>
      </c>
      <c r="G663" s="106">
        <v>0</v>
      </c>
      <c r="H663" s="106">
        <v>90</v>
      </c>
      <c r="I663" s="106">
        <f t="shared" si="55"/>
        <v>0</v>
      </c>
      <c r="J663" s="99">
        <v>4269</v>
      </c>
      <c r="K663" s="19">
        <f t="shared" si="57"/>
        <v>0</v>
      </c>
      <c r="L663" s="31"/>
      <c r="M663" s="2"/>
    </row>
    <row r="664" spans="1:13" x14ac:dyDescent="0.25">
      <c r="A664" s="119" t="s">
        <v>292</v>
      </c>
      <c r="B664" s="108">
        <v>39221140</v>
      </c>
      <c r="C664" s="13" t="s">
        <v>586</v>
      </c>
      <c r="D664" s="13" t="s">
        <v>726</v>
      </c>
      <c r="E664" s="106" t="s">
        <v>191</v>
      </c>
      <c r="F664" s="106" t="s">
        <v>11</v>
      </c>
      <c r="G664" s="106">
        <v>287.22000000000003</v>
      </c>
      <c r="H664" s="106">
        <v>90</v>
      </c>
      <c r="I664" s="106">
        <f t="shared" si="55"/>
        <v>25.849800000000002</v>
      </c>
      <c r="J664" s="99">
        <v>4269</v>
      </c>
      <c r="K664" s="19">
        <f t="shared" si="57"/>
        <v>25849.800000000003</v>
      </c>
      <c r="L664" s="173"/>
      <c r="M664" s="2"/>
    </row>
    <row r="665" spans="1:13" x14ac:dyDescent="0.25">
      <c r="A665" s="119" t="s">
        <v>292</v>
      </c>
      <c r="B665" s="108">
        <v>39221380</v>
      </c>
      <c r="C665" s="13" t="s">
        <v>727</v>
      </c>
      <c r="D665" s="13" t="s">
        <v>728</v>
      </c>
      <c r="E665" s="106" t="s">
        <v>191</v>
      </c>
      <c r="F665" s="106" t="s">
        <v>11</v>
      </c>
      <c r="G665" s="106">
        <v>0</v>
      </c>
      <c r="H665" s="106">
        <v>90</v>
      </c>
      <c r="I665" s="106">
        <f t="shared" si="55"/>
        <v>0</v>
      </c>
      <c r="J665" s="99">
        <v>4269</v>
      </c>
      <c r="K665" s="19">
        <f t="shared" si="57"/>
        <v>0</v>
      </c>
      <c r="L665" s="31"/>
      <c r="M665" s="2"/>
    </row>
    <row r="666" spans="1:13" x14ac:dyDescent="0.25">
      <c r="A666" s="119" t="s">
        <v>292</v>
      </c>
      <c r="B666" s="108">
        <v>39221380</v>
      </c>
      <c r="C666" s="13" t="s">
        <v>727</v>
      </c>
      <c r="D666" s="13" t="s">
        <v>728</v>
      </c>
      <c r="E666" s="106" t="s">
        <v>191</v>
      </c>
      <c r="F666" s="106" t="s">
        <v>11</v>
      </c>
      <c r="G666" s="106">
        <v>160</v>
      </c>
      <c r="H666" s="106">
        <v>90</v>
      </c>
      <c r="I666" s="106">
        <f t="shared" si="55"/>
        <v>14.4</v>
      </c>
      <c r="J666" s="99">
        <v>4269</v>
      </c>
      <c r="K666" s="19">
        <f t="shared" si="57"/>
        <v>14400</v>
      </c>
      <c r="L666" s="173"/>
      <c r="M666" s="2"/>
    </row>
    <row r="667" spans="1:13" x14ac:dyDescent="0.25">
      <c r="A667" s="119" t="s">
        <v>292</v>
      </c>
      <c r="B667" s="108">
        <v>39221380</v>
      </c>
      <c r="C667" s="13" t="s">
        <v>727</v>
      </c>
      <c r="D667" s="13" t="s">
        <v>729</v>
      </c>
      <c r="E667" s="106" t="s">
        <v>191</v>
      </c>
      <c r="F667" s="106" t="s">
        <v>11</v>
      </c>
      <c r="G667" s="106">
        <v>0</v>
      </c>
      <c r="H667" s="106">
        <v>90</v>
      </c>
      <c r="I667" s="106">
        <f t="shared" si="55"/>
        <v>0</v>
      </c>
      <c r="J667" s="99">
        <v>4269</v>
      </c>
      <c r="K667" s="19">
        <f t="shared" si="57"/>
        <v>0</v>
      </c>
      <c r="L667" s="31"/>
      <c r="M667" s="2"/>
    </row>
    <row r="668" spans="1:13" x14ac:dyDescent="0.25">
      <c r="A668" s="119" t="s">
        <v>292</v>
      </c>
      <c r="B668" s="108">
        <v>39221380</v>
      </c>
      <c r="C668" s="13" t="s">
        <v>727</v>
      </c>
      <c r="D668" s="13" t="s">
        <v>729</v>
      </c>
      <c r="E668" s="106" t="s">
        <v>191</v>
      </c>
      <c r="F668" s="106" t="s">
        <v>11</v>
      </c>
      <c r="G668" s="106">
        <v>126.66</v>
      </c>
      <c r="H668" s="106">
        <v>90</v>
      </c>
      <c r="I668" s="106">
        <f t="shared" si="55"/>
        <v>11.3994</v>
      </c>
      <c r="J668" s="99">
        <v>4269</v>
      </c>
      <c r="K668" s="19">
        <f t="shared" si="57"/>
        <v>11399.4</v>
      </c>
      <c r="L668" s="173"/>
      <c r="M668" s="2"/>
    </row>
    <row r="669" spans="1:13" x14ac:dyDescent="0.25">
      <c r="A669" s="119" t="s">
        <v>437</v>
      </c>
      <c r="B669" s="108">
        <v>44521230</v>
      </c>
      <c r="C669" s="107" t="s">
        <v>830</v>
      </c>
      <c r="D669" s="107" t="s">
        <v>823</v>
      </c>
      <c r="E669" s="106" t="s">
        <v>191</v>
      </c>
      <c r="F669" s="106" t="s">
        <v>11</v>
      </c>
      <c r="G669" s="106">
        <v>0</v>
      </c>
      <c r="H669" s="106">
        <v>3</v>
      </c>
      <c r="I669" s="106">
        <f t="shared" si="55"/>
        <v>0</v>
      </c>
      <c r="J669" s="99">
        <v>4269</v>
      </c>
      <c r="K669" s="19">
        <f t="shared" si="57"/>
        <v>0</v>
      </c>
      <c r="L669" s="31"/>
      <c r="M669" s="2"/>
    </row>
    <row r="670" spans="1:13" x14ac:dyDescent="0.25">
      <c r="A670" s="119" t="s">
        <v>437</v>
      </c>
      <c r="B670" s="108">
        <v>44521230</v>
      </c>
      <c r="C670" s="107" t="s">
        <v>830</v>
      </c>
      <c r="D670" s="107" t="s">
        <v>823</v>
      </c>
      <c r="E670" s="106" t="s">
        <v>191</v>
      </c>
      <c r="F670" s="106" t="s">
        <v>11</v>
      </c>
      <c r="G670" s="106">
        <v>14600</v>
      </c>
      <c r="H670" s="106">
        <v>3</v>
      </c>
      <c r="I670" s="106">
        <f t="shared" si="55"/>
        <v>43.8</v>
      </c>
      <c r="J670" s="99">
        <v>4269</v>
      </c>
      <c r="K670" s="19">
        <f t="shared" si="57"/>
        <v>43800</v>
      </c>
      <c r="L670" s="173"/>
      <c r="M670" s="2"/>
    </row>
    <row r="671" spans="1:13" x14ac:dyDescent="0.25">
      <c r="A671" s="119" t="s">
        <v>714</v>
      </c>
      <c r="B671" s="108" t="s">
        <v>831</v>
      </c>
      <c r="C671" s="107" t="s">
        <v>753</v>
      </c>
      <c r="D671" s="107" t="s">
        <v>824</v>
      </c>
      <c r="E671" s="106" t="s">
        <v>191</v>
      </c>
      <c r="F671" s="106" t="s">
        <v>11</v>
      </c>
      <c r="G671" s="106">
        <v>0</v>
      </c>
      <c r="H671" s="106">
        <v>10</v>
      </c>
      <c r="I671" s="106">
        <f t="shared" si="55"/>
        <v>0</v>
      </c>
      <c r="J671" s="99">
        <v>4269</v>
      </c>
      <c r="K671" s="19">
        <f t="shared" si="57"/>
        <v>0</v>
      </c>
      <c r="L671" s="31"/>
      <c r="M671" s="2"/>
    </row>
    <row r="672" spans="1:13" x14ac:dyDescent="0.25">
      <c r="A672" s="119" t="s">
        <v>714</v>
      </c>
      <c r="B672" s="108" t="s">
        <v>831</v>
      </c>
      <c r="C672" s="107" t="s">
        <v>753</v>
      </c>
      <c r="D672" s="107" t="s">
        <v>824</v>
      </c>
      <c r="E672" s="106" t="s">
        <v>191</v>
      </c>
      <c r="F672" s="106" t="s">
        <v>11</v>
      </c>
      <c r="G672" s="106">
        <v>4100</v>
      </c>
      <c r="H672" s="106">
        <v>10</v>
      </c>
      <c r="I672" s="106">
        <f t="shared" si="55"/>
        <v>41</v>
      </c>
      <c r="J672" s="99">
        <v>4269</v>
      </c>
      <c r="K672" s="19">
        <f t="shared" si="57"/>
        <v>41000</v>
      </c>
      <c r="L672" s="173"/>
      <c r="M672" s="2"/>
    </row>
    <row r="673" spans="1:13" x14ac:dyDescent="0.25">
      <c r="A673" s="119" t="s">
        <v>714</v>
      </c>
      <c r="B673" s="108">
        <v>37521120</v>
      </c>
      <c r="C673" s="107" t="s">
        <v>773</v>
      </c>
      <c r="D673" s="107" t="s">
        <v>825</v>
      </c>
      <c r="E673" s="106" t="s">
        <v>191</v>
      </c>
      <c r="F673" s="106" t="s">
        <v>11</v>
      </c>
      <c r="G673" s="106">
        <v>0</v>
      </c>
      <c r="H673" s="106">
        <v>10</v>
      </c>
      <c r="I673" s="106">
        <f t="shared" si="55"/>
        <v>0</v>
      </c>
      <c r="J673" s="99">
        <v>4269</v>
      </c>
      <c r="K673" s="19">
        <f t="shared" si="57"/>
        <v>0</v>
      </c>
      <c r="L673" s="31"/>
      <c r="M673" s="2"/>
    </row>
    <row r="674" spans="1:13" x14ac:dyDescent="0.25">
      <c r="A674" s="119" t="s">
        <v>714</v>
      </c>
      <c r="B674" s="108">
        <v>37521120</v>
      </c>
      <c r="C674" s="107" t="s">
        <v>773</v>
      </c>
      <c r="D674" s="107" t="s">
        <v>825</v>
      </c>
      <c r="E674" s="106" t="s">
        <v>191</v>
      </c>
      <c r="F674" s="106" t="s">
        <v>11</v>
      </c>
      <c r="G674" s="106">
        <v>4100</v>
      </c>
      <c r="H674" s="106">
        <v>10</v>
      </c>
      <c r="I674" s="106">
        <f t="shared" si="55"/>
        <v>41</v>
      </c>
      <c r="J674" s="99">
        <v>4269</v>
      </c>
      <c r="K674" s="19">
        <f t="shared" si="57"/>
        <v>41000</v>
      </c>
      <c r="L674" s="173"/>
      <c r="M674" s="2"/>
    </row>
    <row r="675" spans="1:13" x14ac:dyDescent="0.25">
      <c r="A675" s="119" t="s">
        <v>714</v>
      </c>
      <c r="B675" s="108">
        <v>37521300</v>
      </c>
      <c r="C675" s="107" t="s">
        <v>730</v>
      </c>
      <c r="D675" s="107" t="s">
        <v>731</v>
      </c>
      <c r="E675" s="106" t="s">
        <v>191</v>
      </c>
      <c r="F675" s="106" t="s">
        <v>11</v>
      </c>
      <c r="G675" s="106">
        <v>0</v>
      </c>
      <c r="H675" s="106">
        <v>10</v>
      </c>
      <c r="I675" s="106">
        <f t="shared" si="55"/>
        <v>0</v>
      </c>
      <c r="J675" s="99">
        <v>4269</v>
      </c>
      <c r="K675" s="19">
        <f t="shared" si="57"/>
        <v>0</v>
      </c>
      <c r="L675" s="31"/>
      <c r="M675" s="2"/>
    </row>
    <row r="676" spans="1:13" x14ac:dyDescent="0.25">
      <c r="A676" s="119" t="s">
        <v>714</v>
      </c>
      <c r="B676" s="108">
        <v>37521300</v>
      </c>
      <c r="C676" s="107" t="s">
        <v>730</v>
      </c>
      <c r="D676" s="107" t="s">
        <v>731</v>
      </c>
      <c r="E676" s="106" t="s">
        <v>191</v>
      </c>
      <c r="F676" s="106" t="s">
        <v>11</v>
      </c>
      <c r="G676" s="106">
        <v>1640</v>
      </c>
      <c r="H676" s="106">
        <v>10</v>
      </c>
      <c r="I676" s="106">
        <f t="shared" si="55"/>
        <v>16.399999999999999</v>
      </c>
      <c r="J676" s="99">
        <v>4269</v>
      </c>
      <c r="K676" s="19">
        <f t="shared" si="57"/>
        <v>16400</v>
      </c>
      <c r="L676" s="173"/>
      <c r="M676" s="2"/>
    </row>
    <row r="677" spans="1:13" x14ac:dyDescent="0.25">
      <c r="A677" s="119" t="s">
        <v>714</v>
      </c>
      <c r="B677" s="108">
        <v>37521160</v>
      </c>
      <c r="C677" s="107" t="s">
        <v>732</v>
      </c>
      <c r="D677" s="107" t="s">
        <v>826</v>
      </c>
      <c r="E677" s="106" t="s">
        <v>191</v>
      </c>
      <c r="F677" s="106" t="s">
        <v>11</v>
      </c>
      <c r="G677" s="106">
        <v>0</v>
      </c>
      <c r="H677" s="106">
        <v>10</v>
      </c>
      <c r="I677" s="106">
        <f t="shared" si="55"/>
        <v>0</v>
      </c>
      <c r="J677" s="99">
        <v>4269</v>
      </c>
      <c r="K677" s="19">
        <f t="shared" si="57"/>
        <v>0</v>
      </c>
      <c r="L677" s="31"/>
      <c r="M677" s="2"/>
    </row>
    <row r="678" spans="1:13" x14ac:dyDescent="0.25">
      <c r="A678" s="119" t="s">
        <v>714</v>
      </c>
      <c r="B678" s="108">
        <v>37521160</v>
      </c>
      <c r="C678" s="107" t="s">
        <v>732</v>
      </c>
      <c r="D678" s="107" t="s">
        <v>826</v>
      </c>
      <c r="E678" s="106" t="s">
        <v>191</v>
      </c>
      <c r="F678" s="106" t="s">
        <v>11</v>
      </c>
      <c r="G678" s="106">
        <v>3285</v>
      </c>
      <c r="H678" s="106">
        <v>10</v>
      </c>
      <c r="I678" s="106">
        <f t="shared" si="55"/>
        <v>32.85</v>
      </c>
      <c r="J678" s="99">
        <v>4269</v>
      </c>
      <c r="K678" s="19">
        <f t="shared" si="57"/>
        <v>32850</v>
      </c>
      <c r="L678" s="173"/>
      <c r="M678" s="2"/>
    </row>
    <row r="679" spans="1:13" x14ac:dyDescent="0.25">
      <c r="A679" s="119" t="s">
        <v>714</v>
      </c>
      <c r="B679" s="108">
        <v>37521140</v>
      </c>
      <c r="C679" s="107" t="s">
        <v>710</v>
      </c>
      <c r="D679" s="107" t="s">
        <v>827</v>
      </c>
      <c r="E679" s="106" t="s">
        <v>191</v>
      </c>
      <c r="F679" s="106" t="s">
        <v>11</v>
      </c>
      <c r="G679" s="106">
        <v>0</v>
      </c>
      <c r="H679" s="106">
        <v>10</v>
      </c>
      <c r="I679" s="106">
        <f t="shared" si="55"/>
        <v>0</v>
      </c>
      <c r="J679" s="99">
        <v>4269</v>
      </c>
      <c r="K679" s="19">
        <f t="shared" si="57"/>
        <v>0</v>
      </c>
      <c r="L679" s="31"/>
      <c r="M679" s="2"/>
    </row>
    <row r="680" spans="1:13" x14ac:dyDescent="0.25">
      <c r="A680" s="119" t="s">
        <v>714</v>
      </c>
      <c r="B680" s="108">
        <v>37521140</v>
      </c>
      <c r="C680" s="107" t="s">
        <v>710</v>
      </c>
      <c r="D680" s="107" t="s">
        <v>827</v>
      </c>
      <c r="E680" s="106" t="s">
        <v>191</v>
      </c>
      <c r="F680" s="106" t="s">
        <v>11</v>
      </c>
      <c r="G680" s="106">
        <v>2050</v>
      </c>
      <c r="H680" s="106">
        <v>10</v>
      </c>
      <c r="I680" s="106">
        <f t="shared" si="55"/>
        <v>20.5</v>
      </c>
      <c r="J680" s="99">
        <v>4269</v>
      </c>
      <c r="K680" s="19">
        <f t="shared" si="57"/>
        <v>20500</v>
      </c>
      <c r="L680" s="173"/>
      <c r="M680" s="2"/>
    </row>
    <row r="681" spans="1:13" x14ac:dyDescent="0.25">
      <c r="A681" s="119" t="s">
        <v>714</v>
      </c>
      <c r="B681" s="108">
        <v>37521160</v>
      </c>
      <c r="C681" s="107" t="s">
        <v>732</v>
      </c>
      <c r="D681" s="107" t="s">
        <v>828</v>
      </c>
      <c r="E681" s="106" t="s">
        <v>191</v>
      </c>
      <c r="F681" s="106" t="s">
        <v>11</v>
      </c>
      <c r="G681" s="106">
        <v>0</v>
      </c>
      <c r="H681" s="106">
        <v>5</v>
      </c>
      <c r="I681" s="106">
        <f t="shared" si="55"/>
        <v>0</v>
      </c>
      <c r="J681" s="99">
        <v>4269</v>
      </c>
      <c r="K681" s="19">
        <f t="shared" si="57"/>
        <v>0</v>
      </c>
      <c r="L681" s="31"/>
      <c r="M681" s="2"/>
    </row>
    <row r="682" spans="1:13" x14ac:dyDescent="0.25">
      <c r="A682" s="119" t="s">
        <v>714</v>
      </c>
      <c r="B682" s="108">
        <v>37521160</v>
      </c>
      <c r="C682" s="107" t="s">
        <v>732</v>
      </c>
      <c r="D682" s="107" t="s">
        <v>828</v>
      </c>
      <c r="E682" s="106" t="s">
        <v>191</v>
      </c>
      <c r="F682" s="106" t="s">
        <v>11</v>
      </c>
      <c r="G682" s="106">
        <v>1640</v>
      </c>
      <c r="H682" s="106">
        <v>5</v>
      </c>
      <c r="I682" s="106">
        <f t="shared" si="55"/>
        <v>8.1999999999999993</v>
      </c>
      <c r="J682" s="99">
        <v>4269</v>
      </c>
      <c r="K682" s="19">
        <f t="shared" si="57"/>
        <v>8200</v>
      </c>
      <c r="L682" s="173"/>
      <c r="M682" s="2"/>
    </row>
    <row r="683" spans="1:13" x14ac:dyDescent="0.25">
      <c r="A683" s="119" t="s">
        <v>714</v>
      </c>
      <c r="B683" s="122">
        <v>37521180</v>
      </c>
      <c r="C683" s="107" t="s">
        <v>829</v>
      </c>
      <c r="D683" s="123" t="s">
        <v>829</v>
      </c>
      <c r="E683" s="106" t="s">
        <v>191</v>
      </c>
      <c r="F683" s="106" t="s">
        <v>11</v>
      </c>
      <c r="G683" s="106">
        <v>0</v>
      </c>
      <c r="H683" s="106">
        <v>2</v>
      </c>
      <c r="I683" s="106">
        <f t="shared" si="55"/>
        <v>0</v>
      </c>
      <c r="J683" s="99">
        <v>4269</v>
      </c>
      <c r="K683" s="19">
        <f t="shared" si="57"/>
        <v>0</v>
      </c>
      <c r="L683" s="31"/>
      <c r="M683" s="2"/>
    </row>
    <row r="684" spans="1:13" x14ac:dyDescent="0.25">
      <c r="A684" s="119" t="s">
        <v>860</v>
      </c>
      <c r="B684" s="122">
        <v>42711170</v>
      </c>
      <c r="C684" s="107" t="s">
        <v>857</v>
      </c>
      <c r="D684" s="123" t="s">
        <v>862</v>
      </c>
      <c r="E684" s="106" t="s">
        <v>191</v>
      </c>
      <c r="F684" s="106" t="s">
        <v>11</v>
      </c>
      <c r="G684" s="106">
        <v>350040</v>
      </c>
      <c r="H684" s="106">
        <v>2</v>
      </c>
      <c r="I684" s="106">
        <f t="shared" si="55"/>
        <v>700.08</v>
      </c>
      <c r="J684" s="99">
        <v>5122</v>
      </c>
      <c r="K684" s="19">
        <f t="shared" si="57"/>
        <v>700080</v>
      </c>
      <c r="L684" s="31"/>
      <c r="M684" s="2"/>
    </row>
    <row r="685" spans="1:13" x14ac:dyDescent="0.25">
      <c r="A685" s="119" t="s">
        <v>336</v>
      </c>
      <c r="B685" s="122" t="s">
        <v>858</v>
      </c>
      <c r="C685" s="107" t="s">
        <v>859</v>
      </c>
      <c r="D685" s="123" t="s">
        <v>766</v>
      </c>
      <c r="E685" s="106" t="s">
        <v>191</v>
      </c>
      <c r="F685" s="106" t="s">
        <v>11</v>
      </c>
      <c r="G685" s="106">
        <v>13430</v>
      </c>
      <c r="H685" s="106">
        <v>2</v>
      </c>
      <c r="I685" s="106">
        <f t="shared" si="55"/>
        <v>26.86</v>
      </c>
      <c r="J685" s="99">
        <v>5122</v>
      </c>
      <c r="K685" s="19">
        <f t="shared" si="57"/>
        <v>26860</v>
      </c>
      <c r="L685" s="31"/>
      <c r="M685" s="2"/>
    </row>
    <row r="686" spans="1:13" x14ac:dyDescent="0.25">
      <c r="A686" s="119" t="s">
        <v>674</v>
      </c>
      <c r="B686" s="122">
        <v>39121450</v>
      </c>
      <c r="C686" s="107" t="s">
        <v>861</v>
      </c>
      <c r="D686" s="123" t="s">
        <v>863</v>
      </c>
      <c r="E686" s="106" t="s">
        <v>191</v>
      </c>
      <c r="F686" s="106" t="s">
        <v>11</v>
      </c>
      <c r="G686" s="106">
        <v>0</v>
      </c>
      <c r="H686" s="106">
        <v>2</v>
      </c>
      <c r="I686" s="106">
        <f t="shared" si="55"/>
        <v>0</v>
      </c>
      <c r="J686" s="99">
        <v>5122</v>
      </c>
      <c r="K686" s="19">
        <f t="shared" si="57"/>
        <v>0</v>
      </c>
      <c r="L686" s="31"/>
      <c r="M686" s="2"/>
    </row>
    <row r="687" spans="1:13" x14ac:dyDescent="0.25">
      <c r="A687" s="119" t="s">
        <v>406</v>
      </c>
      <c r="B687" s="122">
        <v>39511170</v>
      </c>
      <c r="C687" s="107" t="s">
        <v>984</v>
      </c>
      <c r="D687" s="123" t="s">
        <v>977</v>
      </c>
      <c r="E687" s="106" t="s">
        <v>191</v>
      </c>
      <c r="F687" s="106" t="s">
        <v>11</v>
      </c>
      <c r="G687" s="106">
        <v>0</v>
      </c>
      <c r="H687" s="106">
        <v>270</v>
      </c>
      <c r="I687" s="106">
        <f t="shared" si="55"/>
        <v>0</v>
      </c>
      <c r="J687" s="99">
        <v>4269</v>
      </c>
      <c r="K687" s="19">
        <f t="shared" si="57"/>
        <v>0</v>
      </c>
      <c r="L687" s="31"/>
      <c r="M687" s="2"/>
    </row>
    <row r="688" spans="1:13" x14ac:dyDescent="0.25">
      <c r="A688" s="119" t="s">
        <v>406</v>
      </c>
      <c r="B688" s="122">
        <v>39511120</v>
      </c>
      <c r="C688" s="107" t="s">
        <v>985</v>
      </c>
      <c r="D688" s="123" t="s">
        <v>798</v>
      </c>
      <c r="E688" s="106" t="s">
        <v>191</v>
      </c>
      <c r="F688" s="106" t="s">
        <v>11</v>
      </c>
      <c r="G688" s="106">
        <v>1155.5555555555557</v>
      </c>
      <c r="H688" s="106">
        <v>270</v>
      </c>
      <c r="I688" s="106">
        <f t="shared" si="55"/>
        <v>312</v>
      </c>
      <c r="J688" s="99">
        <v>4269</v>
      </c>
      <c r="K688" s="19">
        <f t="shared" si="57"/>
        <v>312000</v>
      </c>
      <c r="L688" s="31"/>
      <c r="M688" s="2"/>
    </row>
    <row r="689" spans="1:13" x14ac:dyDescent="0.25">
      <c r="A689" s="119" t="s">
        <v>406</v>
      </c>
      <c r="B689" s="122">
        <v>39511120</v>
      </c>
      <c r="C689" s="107" t="s">
        <v>985</v>
      </c>
      <c r="D689" s="123" t="s">
        <v>800</v>
      </c>
      <c r="E689" s="106" t="s">
        <v>191</v>
      </c>
      <c r="F689" s="106" t="s">
        <v>11</v>
      </c>
      <c r="G689" s="106">
        <v>1466.6666666666667</v>
      </c>
      <c r="H689" s="106">
        <v>270</v>
      </c>
      <c r="I689" s="106">
        <f t="shared" si="55"/>
        <v>396</v>
      </c>
      <c r="J689" s="99">
        <v>4269</v>
      </c>
      <c r="K689" s="19">
        <f t="shared" si="57"/>
        <v>396000</v>
      </c>
      <c r="L689" s="31"/>
      <c r="M689" s="2"/>
    </row>
    <row r="690" spans="1:13" x14ac:dyDescent="0.25">
      <c r="A690" s="119" t="s">
        <v>406</v>
      </c>
      <c r="B690" s="122">
        <v>39511130</v>
      </c>
      <c r="C690" s="107" t="s">
        <v>986</v>
      </c>
      <c r="D690" s="123" t="s">
        <v>803</v>
      </c>
      <c r="E690" s="106" t="s">
        <v>191</v>
      </c>
      <c r="F690" s="106" t="s">
        <v>11</v>
      </c>
      <c r="G690" s="106">
        <v>582.59259259259261</v>
      </c>
      <c r="H690" s="106">
        <v>270</v>
      </c>
      <c r="I690" s="106">
        <f t="shared" si="55"/>
        <v>157.30000000000001</v>
      </c>
      <c r="J690" s="99">
        <v>4269</v>
      </c>
      <c r="K690" s="19">
        <f t="shared" si="57"/>
        <v>157300</v>
      </c>
      <c r="L690" s="31"/>
      <c r="M690" s="2"/>
    </row>
    <row r="691" spans="1:13" x14ac:dyDescent="0.25">
      <c r="A691" s="119" t="s">
        <v>406</v>
      </c>
      <c r="B691" s="122" t="s">
        <v>706</v>
      </c>
      <c r="C691" s="107" t="s">
        <v>988</v>
      </c>
      <c r="D691" s="123" t="s">
        <v>707</v>
      </c>
      <c r="E691" s="106" t="s">
        <v>191</v>
      </c>
      <c r="F691" s="106" t="s">
        <v>11</v>
      </c>
      <c r="G691" s="106">
        <v>414.81481481481484</v>
      </c>
      <c r="H691" s="106">
        <v>270</v>
      </c>
      <c r="I691" s="106">
        <f t="shared" si="55"/>
        <v>112</v>
      </c>
      <c r="J691" s="99">
        <v>4269</v>
      </c>
      <c r="K691" s="19">
        <f t="shared" si="57"/>
        <v>112000</v>
      </c>
      <c r="L691" s="31"/>
      <c r="M691" s="2"/>
    </row>
    <row r="692" spans="1:13" x14ac:dyDescent="0.25">
      <c r="A692" s="119" t="s">
        <v>406</v>
      </c>
      <c r="B692" s="108" t="s">
        <v>805</v>
      </c>
      <c r="C692" s="107" t="s">
        <v>101</v>
      </c>
      <c r="D692" s="123" t="s">
        <v>708</v>
      </c>
      <c r="E692" s="106" t="s">
        <v>191</v>
      </c>
      <c r="F692" s="106" t="s">
        <v>11</v>
      </c>
      <c r="G692" s="106">
        <v>977.77777777777783</v>
      </c>
      <c r="H692" s="106">
        <v>270</v>
      </c>
      <c r="I692" s="106">
        <f t="shared" si="55"/>
        <v>264</v>
      </c>
      <c r="J692" s="99">
        <v>4269</v>
      </c>
      <c r="K692" s="19">
        <f t="shared" si="57"/>
        <v>264000</v>
      </c>
      <c r="L692" s="31"/>
      <c r="M692" s="2"/>
    </row>
    <row r="693" spans="1:13" x14ac:dyDescent="0.25">
      <c r="A693" s="119" t="s">
        <v>406</v>
      </c>
      <c r="B693" s="122" t="s">
        <v>95</v>
      </c>
      <c r="C693" s="107" t="s">
        <v>989</v>
      </c>
      <c r="D693" s="123" t="s">
        <v>832</v>
      </c>
      <c r="E693" s="106" t="s">
        <v>191</v>
      </c>
      <c r="F693" s="106" t="s">
        <v>11</v>
      </c>
      <c r="G693" s="106">
        <v>2622.2222222222222</v>
      </c>
      <c r="H693" s="106">
        <v>270</v>
      </c>
      <c r="I693" s="106">
        <f t="shared" si="55"/>
        <v>708</v>
      </c>
      <c r="J693" s="99">
        <v>4269</v>
      </c>
      <c r="K693" s="19">
        <f t="shared" si="57"/>
        <v>708000</v>
      </c>
      <c r="L693" s="31"/>
      <c r="M693" s="2"/>
    </row>
    <row r="694" spans="1:13" x14ac:dyDescent="0.25">
      <c r="A694" s="119" t="s">
        <v>808</v>
      </c>
      <c r="B694" s="122">
        <v>19212600</v>
      </c>
      <c r="C694" s="107" t="s">
        <v>990</v>
      </c>
      <c r="D694" s="123" t="s">
        <v>806</v>
      </c>
      <c r="E694" s="106" t="s">
        <v>191</v>
      </c>
      <c r="F694" s="106" t="s">
        <v>11</v>
      </c>
      <c r="G694" s="106">
        <v>2222.2222222222222</v>
      </c>
      <c r="H694" s="106">
        <v>270</v>
      </c>
      <c r="I694" s="106">
        <f t="shared" si="55"/>
        <v>600</v>
      </c>
      <c r="J694" s="99">
        <v>4269</v>
      </c>
      <c r="K694" s="19">
        <f t="shared" si="57"/>
        <v>600000</v>
      </c>
      <c r="L694" s="31"/>
      <c r="M694" s="2"/>
    </row>
    <row r="695" spans="1:13" x14ac:dyDescent="0.25">
      <c r="A695" s="119" t="s">
        <v>295</v>
      </c>
      <c r="B695" s="108" t="s">
        <v>812</v>
      </c>
      <c r="C695" s="107" t="s">
        <v>991</v>
      </c>
      <c r="D695" s="123" t="s">
        <v>810</v>
      </c>
      <c r="E695" s="106" t="s">
        <v>191</v>
      </c>
      <c r="F695" s="106" t="s">
        <v>11</v>
      </c>
      <c r="G695" s="106">
        <v>4948.0199999999995</v>
      </c>
      <c r="H695" s="106">
        <v>20</v>
      </c>
      <c r="I695" s="106">
        <f t="shared" si="55"/>
        <v>98.960399999999993</v>
      </c>
      <c r="J695" s="99">
        <v>4269</v>
      </c>
      <c r="K695" s="19">
        <f t="shared" ref="K695:K751" si="59">G695*H695</f>
        <v>98960.4</v>
      </c>
      <c r="L695" s="31"/>
      <c r="M695" s="2"/>
    </row>
    <row r="696" spans="1:13" x14ac:dyDescent="0.25">
      <c r="A696" s="119" t="s">
        <v>816</v>
      </c>
      <c r="B696" s="108" t="s">
        <v>814</v>
      </c>
      <c r="C696" s="107" t="s">
        <v>815</v>
      </c>
      <c r="D696" s="123" t="s">
        <v>813</v>
      </c>
      <c r="E696" s="106" t="s">
        <v>191</v>
      </c>
      <c r="F696" s="106" t="s">
        <v>11</v>
      </c>
      <c r="G696" s="106">
        <v>0</v>
      </c>
      <c r="H696" s="106">
        <v>20</v>
      </c>
      <c r="I696" s="106">
        <f t="shared" si="55"/>
        <v>0</v>
      </c>
      <c r="J696" s="99">
        <v>4269</v>
      </c>
      <c r="K696" s="19">
        <f t="shared" si="59"/>
        <v>0</v>
      </c>
      <c r="L696" s="31"/>
      <c r="M696" s="2"/>
    </row>
    <row r="697" spans="1:13" x14ac:dyDescent="0.25">
      <c r="A697" s="119" t="s">
        <v>549</v>
      </c>
      <c r="B697" s="108">
        <v>18441150</v>
      </c>
      <c r="C697" s="107" t="s">
        <v>992</v>
      </c>
      <c r="D697" s="123" t="s">
        <v>817</v>
      </c>
      <c r="E697" s="106" t="s">
        <v>191</v>
      </c>
      <c r="F697" s="106" t="s">
        <v>11</v>
      </c>
      <c r="G697" s="106">
        <v>1140</v>
      </c>
      <c r="H697" s="106">
        <v>20</v>
      </c>
      <c r="I697" s="106">
        <f t="shared" si="55"/>
        <v>22.8</v>
      </c>
      <c r="J697" s="99">
        <v>4269</v>
      </c>
      <c r="K697" s="19">
        <f t="shared" si="59"/>
        <v>22800</v>
      </c>
      <c r="L697" s="31"/>
      <c r="M697" s="2"/>
    </row>
    <row r="698" spans="1:13" x14ac:dyDescent="0.25">
      <c r="A698" s="119" t="s">
        <v>406</v>
      </c>
      <c r="B698" s="108" t="s">
        <v>819</v>
      </c>
      <c r="C698" s="107" t="s">
        <v>993</v>
      </c>
      <c r="D698" s="123" t="s">
        <v>978</v>
      </c>
      <c r="E698" s="106" t="s">
        <v>191</v>
      </c>
      <c r="F698" s="106" t="s">
        <v>885</v>
      </c>
      <c r="G698" s="106">
        <v>7120.6225680933858</v>
      </c>
      <c r="H698" s="106">
        <v>205.6</v>
      </c>
      <c r="I698" s="106">
        <f t="shared" si="55"/>
        <v>1464</v>
      </c>
      <c r="J698" s="99">
        <v>4269</v>
      </c>
      <c r="K698" s="19">
        <f t="shared" si="59"/>
        <v>1464000</v>
      </c>
      <c r="L698" s="31"/>
      <c r="M698" s="2"/>
    </row>
    <row r="699" spans="1:13" x14ac:dyDescent="0.25">
      <c r="A699" s="119" t="s">
        <v>292</v>
      </c>
      <c r="B699" s="108" t="s">
        <v>833</v>
      </c>
      <c r="C699" s="13" t="s">
        <v>987</v>
      </c>
      <c r="D699" s="123" t="s">
        <v>723</v>
      </c>
      <c r="E699" s="106" t="s">
        <v>191</v>
      </c>
      <c r="F699" s="106" t="s">
        <v>11</v>
      </c>
      <c r="G699" s="106">
        <v>296.88888888888891</v>
      </c>
      <c r="H699" s="106">
        <v>270</v>
      </c>
      <c r="I699" s="106">
        <f t="shared" si="55"/>
        <v>80.16</v>
      </c>
      <c r="J699" s="99">
        <v>4269</v>
      </c>
      <c r="K699" s="19">
        <f t="shared" si="59"/>
        <v>80160</v>
      </c>
      <c r="L699" s="31"/>
      <c r="M699" s="2"/>
    </row>
    <row r="700" spans="1:13" x14ac:dyDescent="0.25">
      <c r="A700" s="119" t="s">
        <v>292</v>
      </c>
      <c r="B700" s="108">
        <v>39221260</v>
      </c>
      <c r="C700" s="13" t="s">
        <v>987</v>
      </c>
      <c r="D700" s="123" t="s">
        <v>725</v>
      </c>
      <c r="E700" s="106" t="s">
        <v>191</v>
      </c>
      <c r="F700" s="106" t="s">
        <v>11</v>
      </c>
      <c r="G700" s="106">
        <v>351.11111111111109</v>
      </c>
      <c r="H700" s="106">
        <v>270</v>
      </c>
      <c r="I700" s="106">
        <f t="shared" si="55"/>
        <v>94.8</v>
      </c>
      <c r="J700" s="99">
        <v>4269</v>
      </c>
      <c r="K700" s="19">
        <f t="shared" si="59"/>
        <v>94800</v>
      </c>
      <c r="L700" s="31"/>
      <c r="M700" s="2"/>
    </row>
    <row r="701" spans="1:13" x14ac:dyDescent="0.25">
      <c r="A701" s="119" t="s">
        <v>292</v>
      </c>
      <c r="B701" s="108">
        <v>39221140</v>
      </c>
      <c r="C701" s="13" t="s">
        <v>995</v>
      </c>
      <c r="D701" s="123" t="s">
        <v>726</v>
      </c>
      <c r="E701" s="106" t="s">
        <v>191</v>
      </c>
      <c r="F701" s="106" t="s">
        <v>11</v>
      </c>
      <c r="G701" s="106">
        <v>226.66666666666666</v>
      </c>
      <c r="H701" s="106">
        <v>270</v>
      </c>
      <c r="I701" s="106">
        <f t="shared" si="55"/>
        <v>61.2</v>
      </c>
      <c r="J701" s="99">
        <v>4269</v>
      </c>
      <c r="K701" s="19">
        <f t="shared" si="59"/>
        <v>61200</v>
      </c>
      <c r="L701" s="31"/>
      <c r="M701" s="2"/>
    </row>
    <row r="702" spans="1:13" x14ac:dyDescent="0.25">
      <c r="A702" s="119" t="s">
        <v>292</v>
      </c>
      <c r="B702" s="108">
        <v>39221380</v>
      </c>
      <c r="C702" s="13" t="s">
        <v>996</v>
      </c>
      <c r="D702" s="123" t="s">
        <v>728</v>
      </c>
      <c r="E702" s="106" t="s">
        <v>191</v>
      </c>
      <c r="F702" s="106" t="s">
        <v>11</v>
      </c>
      <c r="G702" s="106">
        <v>160</v>
      </c>
      <c r="H702" s="106">
        <v>270</v>
      </c>
      <c r="I702" s="106">
        <f t="shared" si="55"/>
        <v>43.2</v>
      </c>
      <c r="J702" s="99">
        <v>4269</v>
      </c>
      <c r="K702" s="19">
        <f t="shared" si="59"/>
        <v>43200</v>
      </c>
      <c r="L702" s="31"/>
      <c r="M702" s="2"/>
    </row>
    <row r="703" spans="1:13" x14ac:dyDescent="0.25">
      <c r="A703" s="119" t="s">
        <v>292</v>
      </c>
      <c r="B703" s="108">
        <v>39221380</v>
      </c>
      <c r="C703" s="13" t="s">
        <v>996</v>
      </c>
      <c r="D703" s="123" t="s">
        <v>729</v>
      </c>
      <c r="E703" s="106" t="s">
        <v>191</v>
      </c>
      <c r="F703" s="106" t="s">
        <v>11</v>
      </c>
      <c r="G703" s="106">
        <v>151.11111111111111</v>
      </c>
      <c r="H703" s="106">
        <v>270</v>
      </c>
      <c r="I703" s="106">
        <f t="shared" si="55"/>
        <v>40.799999999999997</v>
      </c>
      <c r="J703" s="99">
        <v>4269</v>
      </c>
      <c r="K703" s="19">
        <f t="shared" si="59"/>
        <v>40800</v>
      </c>
      <c r="L703" s="31"/>
      <c r="M703" s="2"/>
    </row>
    <row r="704" spans="1:13" x14ac:dyDescent="0.25">
      <c r="A704" s="119" t="s">
        <v>437</v>
      </c>
      <c r="B704" s="108">
        <v>44521230</v>
      </c>
      <c r="C704" s="107" t="s">
        <v>997</v>
      </c>
      <c r="D704" s="123" t="s">
        <v>823</v>
      </c>
      <c r="E704" s="106" t="s">
        <v>191</v>
      </c>
      <c r="F704" s="106" t="s">
        <v>11</v>
      </c>
      <c r="G704" s="106">
        <v>7466.666666666667</v>
      </c>
      <c r="H704" s="106">
        <v>9</v>
      </c>
      <c r="I704" s="106">
        <f t="shared" si="55"/>
        <v>67.2</v>
      </c>
      <c r="J704" s="99">
        <v>4269</v>
      </c>
      <c r="K704" s="19">
        <f t="shared" si="59"/>
        <v>67200</v>
      </c>
      <c r="L704" s="31"/>
      <c r="M704" s="2"/>
    </row>
    <row r="705" spans="1:13" x14ac:dyDescent="0.25">
      <c r="A705" s="119" t="s">
        <v>437</v>
      </c>
      <c r="B705" s="108">
        <v>44521230</v>
      </c>
      <c r="C705" s="107" t="s">
        <v>997</v>
      </c>
      <c r="D705" s="123" t="s">
        <v>979</v>
      </c>
      <c r="E705" s="106" t="s">
        <v>191</v>
      </c>
      <c r="F705" s="106" t="s">
        <v>11</v>
      </c>
      <c r="G705" s="106">
        <v>933.33333333333337</v>
      </c>
      <c r="H705" s="106">
        <v>9</v>
      </c>
      <c r="I705" s="106">
        <f t="shared" si="55"/>
        <v>8.4</v>
      </c>
      <c r="J705" s="99">
        <v>4269</v>
      </c>
      <c r="K705" s="19">
        <f t="shared" si="59"/>
        <v>8400</v>
      </c>
      <c r="L705" s="31"/>
      <c r="M705" s="2"/>
    </row>
    <row r="706" spans="1:13" x14ac:dyDescent="0.25">
      <c r="A706" s="119" t="s">
        <v>714</v>
      </c>
      <c r="B706" s="108" t="s">
        <v>831</v>
      </c>
      <c r="C706" s="107" t="s">
        <v>998</v>
      </c>
      <c r="D706" s="123" t="s">
        <v>824</v>
      </c>
      <c r="E706" s="106" t="s">
        <v>191</v>
      </c>
      <c r="F706" s="106" t="s">
        <v>11</v>
      </c>
      <c r="G706" s="106">
        <v>2370</v>
      </c>
      <c r="H706" s="106">
        <v>40</v>
      </c>
      <c r="I706" s="106">
        <f t="shared" si="55"/>
        <v>94.8</v>
      </c>
      <c r="J706" s="99">
        <v>4269</v>
      </c>
      <c r="K706" s="19">
        <f t="shared" si="59"/>
        <v>94800</v>
      </c>
      <c r="L706" s="31"/>
      <c r="M706" s="2"/>
    </row>
    <row r="707" spans="1:13" x14ac:dyDescent="0.25">
      <c r="A707" s="119" t="s">
        <v>714</v>
      </c>
      <c r="B707" s="108">
        <v>37521140</v>
      </c>
      <c r="C707" s="107" t="s">
        <v>999</v>
      </c>
      <c r="D707" s="123" t="s">
        <v>980</v>
      </c>
      <c r="E707" s="106" t="s">
        <v>191</v>
      </c>
      <c r="F707" s="106" t="s">
        <v>382</v>
      </c>
      <c r="G707" s="106">
        <v>1100</v>
      </c>
      <c r="H707" s="106">
        <v>10</v>
      </c>
      <c r="I707" s="106">
        <f t="shared" si="55"/>
        <v>11</v>
      </c>
      <c r="J707" s="99">
        <v>4269</v>
      </c>
      <c r="K707" s="19">
        <f t="shared" si="59"/>
        <v>11000</v>
      </c>
      <c r="L707" s="31"/>
      <c r="M707" s="2"/>
    </row>
    <row r="708" spans="1:13" x14ac:dyDescent="0.25">
      <c r="A708" s="119" t="s">
        <v>714</v>
      </c>
      <c r="B708" s="108">
        <v>37521140</v>
      </c>
      <c r="C708" s="107" t="s">
        <v>999</v>
      </c>
      <c r="D708" s="123" t="s">
        <v>981</v>
      </c>
      <c r="E708" s="106" t="s">
        <v>191</v>
      </c>
      <c r="F708" s="106" t="s">
        <v>382</v>
      </c>
      <c r="G708" s="106">
        <v>800</v>
      </c>
      <c r="H708" s="106">
        <v>10</v>
      </c>
      <c r="I708" s="106">
        <f t="shared" si="55"/>
        <v>8</v>
      </c>
      <c r="J708" s="99">
        <v>4269</v>
      </c>
      <c r="K708" s="19">
        <f t="shared" si="59"/>
        <v>8000</v>
      </c>
      <c r="L708" s="31"/>
      <c r="M708" s="2"/>
    </row>
    <row r="709" spans="1:13" x14ac:dyDescent="0.25">
      <c r="A709" s="119" t="s">
        <v>714</v>
      </c>
      <c r="B709" s="108">
        <v>37521120</v>
      </c>
      <c r="C709" s="107" t="s">
        <v>994</v>
      </c>
      <c r="D709" s="123" t="s">
        <v>982</v>
      </c>
      <c r="E709" s="106" t="s">
        <v>191</v>
      </c>
      <c r="F709" s="106" t="s">
        <v>382</v>
      </c>
      <c r="G709" s="106">
        <v>1000</v>
      </c>
      <c r="H709" s="106">
        <v>10</v>
      </c>
      <c r="I709" s="106">
        <f t="shared" si="55"/>
        <v>10</v>
      </c>
      <c r="J709" s="99">
        <v>4269</v>
      </c>
      <c r="K709" s="19">
        <f t="shared" si="59"/>
        <v>10000</v>
      </c>
      <c r="L709" s="31"/>
      <c r="M709" s="2"/>
    </row>
    <row r="710" spans="1:13" x14ac:dyDescent="0.25">
      <c r="A710" s="119" t="s">
        <v>714</v>
      </c>
      <c r="B710" s="108">
        <v>37521300</v>
      </c>
      <c r="C710" s="107" t="s">
        <v>1000</v>
      </c>
      <c r="D710" s="123" t="s">
        <v>731</v>
      </c>
      <c r="E710" s="106" t="s">
        <v>191</v>
      </c>
      <c r="F710" s="106" t="s">
        <v>11</v>
      </c>
      <c r="G710" s="106">
        <v>1200</v>
      </c>
      <c r="H710" s="106">
        <v>40</v>
      </c>
      <c r="I710" s="106">
        <f t="shared" si="55"/>
        <v>48</v>
      </c>
      <c r="J710" s="99">
        <v>4269</v>
      </c>
      <c r="K710" s="19">
        <f t="shared" si="59"/>
        <v>48000</v>
      </c>
      <c r="L710" s="31"/>
      <c r="M710" s="2"/>
    </row>
    <row r="711" spans="1:13" x14ac:dyDescent="0.25">
      <c r="A711" s="119" t="s">
        <v>714</v>
      </c>
      <c r="B711" s="108">
        <v>37521160</v>
      </c>
      <c r="C711" s="107" t="s">
        <v>1001</v>
      </c>
      <c r="D711" s="123" t="s">
        <v>826</v>
      </c>
      <c r="E711" s="106" t="s">
        <v>191</v>
      </c>
      <c r="F711" s="106" t="s">
        <v>382</v>
      </c>
      <c r="G711" s="106">
        <v>2166.6666666666665</v>
      </c>
      <c r="H711" s="106">
        <v>30</v>
      </c>
      <c r="I711" s="106">
        <f t="shared" si="55"/>
        <v>64.999999999999986</v>
      </c>
      <c r="J711" s="99">
        <v>4269</v>
      </c>
      <c r="K711" s="19">
        <f t="shared" si="59"/>
        <v>64999.999999999993</v>
      </c>
      <c r="L711" s="31"/>
      <c r="M711" s="2"/>
    </row>
    <row r="712" spans="1:13" x14ac:dyDescent="0.25">
      <c r="A712" s="119" t="s">
        <v>714</v>
      </c>
      <c r="B712" s="108">
        <v>37521140</v>
      </c>
      <c r="C712" s="107" t="s">
        <v>999</v>
      </c>
      <c r="D712" s="123" t="s">
        <v>827</v>
      </c>
      <c r="E712" s="106" t="s">
        <v>191</v>
      </c>
      <c r="F712" s="106" t="s">
        <v>382</v>
      </c>
      <c r="G712" s="106">
        <v>1833.3333333333333</v>
      </c>
      <c r="H712" s="106">
        <v>30</v>
      </c>
      <c r="I712" s="106">
        <f t="shared" si="55"/>
        <v>55</v>
      </c>
      <c r="J712" s="99">
        <v>4269</v>
      </c>
      <c r="K712" s="19">
        <f t="shared" si="59"/>
        <v>55000</v>
      </c>
      <c r="L712" s="31"/>
      <c r="M712" s="2"/>
    </row>
    <row r="713" spans="1:13" x14ac:dyDescent="0.25">
      <c r="A713" s="119" t="s">
        <v>714</v>
      </c>
      <c r="B713" s="108">
        <v>37521160</v>
      </c>
      <c r="C713" s="107" t="s">
        <v>1001</v>
      </c>
      <c r="D713" s="123" t="s">
        <v>983</v>
      </c>
      <c r="E713" s="106" t="s">
        <v>191</v>
      </c>
      <c r="F713" s="106" t="s">
        <v>382</v>
      </c>
      <c r="G713" s="106">
        <v>900</v>
      </c>
      <c r="H713" s="106">
        <v>20</v>
      </c>
      <c r="I713" s="106">
        <f t="shared" si="55"/>
        <v>18</v>
      </c>
      <c r="J713" s="99">
        <v>4269</v>
      </c>
      <c r="K713" s="19">
        <f t="shared" si="59"/>
        <v>18000</v>
      </c>
      <c r="L713" s="31"/>
      <c r="M713" s="2"/>
    </row>
    <row r="714" spans="1:13" x14ac:dyDescent="0.25">
      <c r="A714" s="119" t="s">
        <v>714</v>
      </c>
      <c r="B714" s="122">
        <v>37521180</v>
      </c>
      <c r="C714" s="107" t="s">
        <v>829</v>
      </c>
      <c r="D714" s="123" t="s">
        <v>829</v>
      </c>
      <c r="E714" s="106" t="s">
        <v>191</v>
      </c>
      <c r="F714" s="106" t="s">
        <v>11</v>
      </c>
      <c r="G714" s="106">
        <v>298800</v>
      </c>
      <c r="H714" s="106">
        <v>1</v>
      </c>
      <c r="I714" s="106">
        <f t="shared" ref="I714" si="60">+H714*G714/1000</f>
        <v>298.8</v>
      </c>
      <c r="J714" s="99">
        <v>4269</v>
      </c>
      <c r="K714" s="19">
        <f t="shared" si="59"/>
        <v>298800</v>
      </c>
      <c r="L714" s="180"/>
      <c r="M714" s="2"/>
    </row>
    <row r="715" spans="1:13" x14ac:dyDescent="0.25">
      <c r="A715" s="119" t="s">
        <v>714</v>
      </c>
      <c r="B715" s="122">
        <v>37521180</v>
      </c>
      <c r="C715" s="107" t="s">
        <v>829</v>
      </c>
      <c r="D715" s="123" t="s">
        <v>829</v>
      </c>
      <c r="E715" s="106" t="s">
        <v>191</v>
      </c>
      <c r="F715" s="106" t="s">
        <v>11</v>
      </c>
      <c r="G715" s="106">
        <v>0</v>
      </c>
      <c r="H715" s="106">
        <v>1</v>
      </c>
      <c r="I715" s="106">
        <f t="shared" ref="I715" si="61">+H715*G715/1000</f>
        <v>0</v>
      </c>
      <c r="J715" s="99">
        <v>4269</v>
      </c>
      <c r="K715" s="19">
        <f t="shared" si="59"/>
        <v>0</v>
      </c>
      <c r="L715" s="180"/>
      <c r="M715" s="2"/>
    </row>
    <row r="716" spans="1:13" x14ac:dyDescent="0.25">
      <c r="A716" s="119" t="s">
        <v>860</v>
      </c>
      <c r="B716" s="108">
        <v>42711170</v>
      </c>
      <c r="C716" s="107" t="s">
        <v>1002</v>
      </c>
      <c r="D716" s="123" t="s">
        <v>862</v>
      </c>
      <c r="E716" s="106" t="s">
        <v>191</v>
      </c>
      <c r="F716" s="106" t="s">
        <v>11</v>
      </c>
      <c r="G716" s="106">
        <v>297999</v>
      </c>
      <c r="H716" s="106">
        <v>1</v>
      </c>
      <c r="I716" s="106">
        <f>+H716*G716/1000</f>
        <v>297.99900000000002</v>
      </c>
      <c r="J716" s="99">
        <v>5122</v>
      </c>
      <c r="K716" s="19">
        <f t="shared" si="59"/>
        <v>297999</v>
      </c>
      <c r="L716" s="180"/>
      <c r="M716" s="2"/>
    </row>
    <row r="717" spans="1:13" x14ac:dyDescent="0.25">
      <c r="A717" s="119" t="s">
        <v>860</v>
      </c>
      <c r="B717" s="122">
        <v>42711170</v>
      </c>
      <c r="C717" s="107" t="s">
        <v>1002</v>
      </c>
      <c r="D717" s="123" t="s">
        <v>862</v>
      </c>
      <c r="E717" s="106" t="s">
        <v>191</v>
      </c>
      <c r="F717" s="106" t="s">
        <v>11</v>
      </c>
      <c r="G717" s="106">
        <v>0</v>
      </c>
      <c r="H717" s="106">
        <v>1</v>
      </c>
      <c r="I717" s="106">
        <f t="shared" si="55"/>
        <v>0</v>
      </c>
      <c r="J717" s="99">
        <v>5122</v>
      </c>
      <c r="K717" s="19">
        <f t="shared" si="59"/>
        <v>0</v>
      </c>
      <c r="L717" s="31"/>
      <c r="M717" s="2"/>
    </row>
    <row r="718" spans="1:13" x14ac:dyDescent="0.25">
      <c r="A718" s="119" t="s">
        <v>336</v>
      </c>
      <c r="B718" s="122" t="s">
        <v>858</v>
      </c>
      <c r="C718" s="107" t="s">
        <v>1003</v>
      </c>
      <c r="D718" s="123" t="s">
        <v>766</v>
      </c>
      <c r="E718" s="106" t="s">
        <v>191</v>
      </c>
      <c r="F718" s="106" t="s">
        <v>11</v>
      </c>
      <c r="G718" s="106">
        <v>18954</v>
      </c>
      <c r="H718" s="106">
        <v>1</v>
      </c>
      <c r="I718" s="106">
        <f t="shared" si="55"/>
        <v>18.954000000000001</v>
      </c>
      <c r="J718" s="99">
        <v>4269</v>
      </c>
      <c r="K718" s="19">
        <f t="shared" si="59"/>
        <v>18954</v>
      </c>
      <c r="L718" s="180"/>
      <c r="M718" s="2"/>
    </row>
    <row r="719" spans="1:13" x14ac:dyDescent="0.25">
      <c r="A719" s="119" t="s">
        <v>336</v>
      </c>
      <c r="B719" s="122" t="s">
        <v>858</v>
      </c>
      <c r="C719" s="107" t="s">
        <v>1003</v>
      </c>
      <c r="D719" s="123" t="s">
        <v>766</v>
      </c>
      <c r="E719" s="106" t="s">
        <v>191</v>
      </c>
      <c r="F719" s="106" t="s">
        <v>11</v>
      </c>
      <c r="G719" s="106">
        <v>0</v>
      </c>
      <c r="H719" s="106">
        <v>1</v>
      </c>
      <c r="I719" s="106">
        <f t="shared" si="55"/>
        <v>0</v>
      </c>
      <c r="J719" s="99">
        <v>4269</v>
      </c>
      <c r="K719" s="19">
        <f t="shared" si="59"/>
        <v>0</v>
      </c>
      <c r="L719" s="31"/>
      <c r="M719" s="2"/>
    </row>
    <row r="720" spans="1:13" x14ac:dyDescent="0.25">
      <c r="A720" s="119" t="s">
        <v>674</v>
      </c>
      <c r="B720" s="122">
        <v>39121450</v>
      </c>
      <c r="C720" s="107" t="s">
        <v>861</v>
      </c>
      <c r="D720" s="123" t="s">
        <v>863</v>
      </c>
      <c r="E720" s="106" t="s">
        <v>191</v>
      </c>
      <c r="F720" s="106" t="s">
        <v>11</v>
      </c>
      <c r="G720" s="106">
        <v>22500</v>
      </c>
      <c r="H720" s="106">
        <v>1</v>
      </c>
      <c r="I720" s="106">
        <f>+H720*G720/1000</f>
        <v>22.5</v>
      </c>
      <c r="J720" s="99">
        <v>5122</v>
      </c>
      <c r="K720" s="19">
        <f t="shared" si="59"/>
        <v>22500</v>
      </c>
      <c r="L720" s="180"/>
      <c r="M720" s="2"/>
    </row>
    <row r="721" spans="1:13" x14ac:dyDescent="0.25">
      <c r="A721" s="119" t="s">
        <v>674</v>
      </c>
      <c r="B721" s="122">
        <v>39121450</v>
      </c>
      <c r="C721" s="107" t="s">
        <v>861</v>
      </c>
      <c r="D721" s="123" t="s">
        <v>863</v>
      </c>
      <c r="E721" s="106" t="s">
        <v>191</v>
      </c>
      <c r="F721" s="106" t="s">
        <v>11</v>
      </c>
      <c r="G721" s="106">
        <v>0</v>
      </c>
      <c r="H721" s="106">
        <v>1</v>
      </c>
      <c r="I721" s="106">
        <f t="shared" si="55"/>
        <v>0</v>
      </c>
      <c r="J721" s="99">
        <v>5122</v>
      </c>
      <c r="K721" s="19">
        <f t="shared" si="59"/>
        <v>0</v>
      </c>
      <c r="L721" s="31"/>
      <c r="M721" s="2"/>
    </row>
    <row r="722" spans="1:13" ht="27" x14ac:dyDescent="0.25">
      <c r="A722" s="119" t="s">
        <v>714</v>
      </c>
      <c r="B722" s="122">
        <v>37531210</v>
      </c>
      <c r="C722" s="107" t="s">
        <v>1078</v>
      </c>
      <c r="D722" s="123" t="s">
        <v>1074</v>
      </c>
      <c r="E722" s="106" t="s">
        <v>191</v>
      </c>
      <c r="F722" s="106" t="s">
        <v>11</v>
      </c>
      <c r="G722" s="106">
        <v>0</v>
      </c>
      <c r="H722" s="106">
        <v>15</v>
      </c>
      <c r="I722" s="106">
        <f t="shared" ref="I722:I727" si="62">+H722*G722/1000</f>
        <v>0</v>
      </c>
      <c r="J722" s="99">
        <v>4269</v>
      </c>
      <c r="K722" s="19">
        <f t="shared" si="59"/>
        <v>0</v>
      </c>
      <c r="L722" s="180"/>
      <c r="M722" s="2"/>
    </row>
    <row r="723" spans="1:13" ht="27" x14ac:dyDescent="0.25">
      <c r="A723" s="119" t="s">
        <v>714</v>
      </c>
      <c r="B723" s="122">
        <v>37531240</v>
      </c>
      <c r="C723" s="107" t="s">
        <v>1079</v>
      </c>
      <c r="D723" s="123" t="s">
        <v>1075</v>
      </c>
      <c r="E723" s="106" t="s">
        <v>191</v>
      </c>
      <c r="F723" s="106" t="s">
        <v>11</v>
      </c>
      <c r="G723" s="106">
        <v>0</v>
      </c>
      <c r="H723" s="106">
        <v>15</v>
      </c>
      <c r="I723" s="106">
        <f t="shared" si="62"/>
        <v>0</v>
      </c>
      <c r="J723" s="99">
        <v>5122</v>
      </c>
      <c r="K723" s="19">
        <f t="shared" si="59"/>
        <v>0</v>
      </c>
      <c r="L723" s="180"/>
      <c r="M723" s="2"/>
    </row>
    <row r="724" spans="1:13" ht="27" x14ac:dyDescent="0.25">
      <c r="A724" s="119" t="s">
        <v>714</v>
      </c>
      <c r="B724" s="122">
        <v>37531220</v>
      </c>
      <c r="C724" s="107" t="s">
        <v>1077</v>
      </c>
      <c r="D724" s="123" t="s">
        <v>1076</v>
      </c>
      <c r="E724" s="106" t="s">
        <v>191</v>
      </c>
      <c r="F724" s="106" t="s">
        <v>11</v>
      </c>
      <c r="G724" s="106">
        <v>0</v>
      </c>
      <c r="H724" s="106">
        <v>15</v>
      </c>
      <c r="I724" s="106">
        <f t="shared" si="62"/>
        <v>0</v>
      </c>
      <c r="J724" s="99">
        <v>5122</v>
      </c>
      <c r="K724" s="19">
        <f t="shared" si="59"/>
        <v>0</v>
      </c>
      <c r="L724" s="180"/>
      <c r="M724" s="2"/>
    </row>
    <row r="725" spans="1:13" ht="27" x14ac:dyDescent="0.25">
      <c r="A725" s="119" t="s">
        <v>714</v>
      </c>
      <c r="B725" s="122">
        <v>37531210</v>
      </c>
      <c r="C725" s="107" t="s">
        <v>1078</v>
      </c>
      <c r="D725" s="123" t="s">
        <v>1074</v>
      </c>
      <c r="E725" s="106" t="s">
        <v>207</v>
      </c>
      <c r="F725" s="106" t="s">
        <v>11</v>
      </c>
      <c r="G725" s="106">
        <v>0</v>
      </c>
      <c r="H725" s="106">
        <v>15</v>
      </c>
      <c r="I725" s="106">
        <f t="shared" si="62"/>
        <v>0</v>
      </c>
      <c r="J725" s="99">
        <v>4269</v>
      </c>
      <c r="K725" s="19">
        <f t="shared" si="59"/>
        <v>0</v>
      </c>
      <c r="L725" s="196"/>
      <c r="M725" s="2"/>
    </row>
    <row r="726" spans="1:13" ht="27" x14ac:dyDescent="0.25">
      <c r="A726" s="119" t="s">
        <v>714</v>
      </c>
      <c r="B726" s="122">
        <v>37531240</v>
      </c>
      <c r="C726" s="107" t="s">
        <v>1079</v>
      </c>
      <c r="D726" s="123" t="s">
        <v>1075</v>
      </c>
      <c r="E726" s="106" t="s">
        <v>207</v>
      </c>
      <c r="F726" s="106" t="s">
        <v>11</v>
      </c>
      <c r="G726" s="106">
        <v>0</v>
      </c>
      <c r="H726" s="106">
        <v>15</v>
      </c>
      <c r="I726" s="106">
        <f t="shared" si="62"/>
        <v>0</v>
      </c>
      <c r="J726" s="99">
        <v>5122</v>
      </c>
      <c r="K726" s="19">
        <f t="shared" si="59"/>
        <v>0</v>
      </c>
      <c r="L726" s="196"/>
      <c r="M726" s="2"/>
    </row>
    <row r="727" spans="1:13" ht="27" x14ac:dyDescent="0.25">
      <c r="A727" s="119" t="s">
        <v>714</v>
      </c>
      <c r="B727" s="122">
        <v>37531220</v>
      </c>
      <c r="C727" s="107" t="s">
        <v>1077</v>
      </c>
      <c r="D727" s="123" t="s">
        <v>1076</v>
      </c>
      <c r="E727" s="106" t="s">
        <v>207</v>
      </c>
      <c r="F727" s="106" t="s">
        <v>11</v>
      </c>
      <c r="G727" s="106">
        <v>0</v>
      </c>
      <c r="H727" s="106">
        <v>15</v>
      </c>
      <c r="I727" s="106">
        <f t="shared" si="62"/>
        <v>0</v>
      </c>
      <c r="J727" s="99">
        <v>5122</v>
      </c>
      <c r="K727" s="19">
        <f t="shared" si="59"/>
        <v>0</v>
      </c>
      <c r="L727" s="190"/>
      <c r="M727" s="2"/>
    </row>
    <row r="728" spans="1:13" x14ac:dyDescent="0.25">
      <c r="A728" s="119"/>
      <c r="B728" s="122"/>
      <c r="C728" s="107"/>
      <c r="D728" s="123"/>
      <c r="E728" s="106"/>
      <c r="F728" s="106"/>
      <c r="G728" s="106"/>
      <c r="H728" s="106"/>
      <c r="I728" s="106"/>
      <c r="J728" s="99"/>
      <c r="K728" s="19">
        <f t="shared" si="59"/>
        <v>0</v>
      </c>
      <c r="L728" s="31"/>
      <c r="M728" s="2"/>
    </row>
    <row r="729" spans="1:13" x14ac:dyDescent="0.25">
      <c r="A729" s="34">
        <v>0</v>
      </c>
      <c r="B729" s="227" t="s">
        <v>166</v>
      </c>
      <c r="C729" s="227"/>
      <c r="D729" s="227"/>
      <c r="E729" s="120"/>
      <c r="F729" s="120"/>
      <c r="G729" s="13"/>
      <c r="H729" s="13"/>
      <c r="I729" s="106"/>
      <c r="J729" s="42"/>
      <c r="K729" s="19">
        <f t="shared" si="59"/>
        <v>0</v>
      </c>
      <c r="L729" s="31"/>
      <c r="M729" s="2"/>
    </row>
    <row r="730" spans="1:13" x14ac:dyDescent="0.25">
      <c r="A730" s="34">
        <v>0</v>
      </c>
      <c r="B730" s="224" t="s">
        <v>165</v>
      </c>
      <c r="C730" s="225"/>
      <c r="D730" s="226"/>
      <c r="E730" s="62"/>
      <c r="F730" s="62"/>
      <c r="G730" s="13"/>
      <c r="H730" s="64"/>
      <c r="I730" s="21"/>
      <c r="J730" s="42"/>
      <c r="K730" s="19">
        <f t="shared" si="59"/>
        <v>0</v>
      </c>
      <c r="L730" s="31"/>
      <c r="M730" s="2"/>
    </row>
    <row r="731" spans="1:13" x14ac:dyDescent="0.25">
      <c r="A731" s="34"/>
      <c r="B731" s="215" t="s">
        <v>10</v>
      </c>
      <c r="C731" s="216"/>
      <c r="D731" s="216"/>
      <c r="E731" s="216"/>
      <c r="F731" s="216"/>
      <c r="G731" s="216"/>
      <c r="H731" s="216"/>
      <c r="I731" s="217"/>
      <c r="J731" s="42"/>
      <c r="K731" s="19">
        <f t="shared" si="59"/>
        <v>0</v>
      </c>
      <c r="L731" s="186"/>
      <c r="M731" s="2"/>
    </row>
    <row r="732" spans="1:13" x14ac:dyDescent="0.25">
      <c r="A732" s="34">
        <v>442</v>
      </c>
      <c r="B732" s="122" t="s">
        <v>116</v>
      </c>
      <c r="C732" s="107" t="s">
        <v>117</v>
      </c>
      <c r="D732" s="123" t="s">
        <v>1098</v>
      </c>
      <c r="E732" s="214" t="s">
        <v>191</v>
      </c>
      <c r="F732" s="214" t="s">
        <v>822</v>
      </c>
      <c r="G732" s="189">
        <v>0</v>
      </c>
      <c r="H732" s="106">
        <v>89.68</v>
      </c>
      <c r="I732" s="106">
        <f>+H732*G732/1000</f>
        <v>0</v>
      </c>
      <c r="J732" s="99">
        <v>4269</v>
      </c>
      <c r="K732" s="19">
        <f t="shared" si="59"/>
        <v>0</v>
      </c>
      <c r="L732" s="186"/>
      <c r="M732" s="2"/>
    </row>
    <row r="733" spans="1:13" x14ac:dyDescent="0.25">
      <c r="A733" s="34">
        <v>442</v>
      </c>
      <c r="B733" s="122">
        <v>44221100</v>
      </c>
      <c r="C733" s="107" t="s">
        <v>117</v>
      </c>
      <c r="D733" s="123" t="s">
        <v>1098</v>
      </c>
      <c r="E733" s="214" t="s">
        <v>191</v>
      </c>
      <c r="F733" s="214" t="s">
        <v>822</v>
      </c>
      <c r="G733" s="189">
        <v>0</v>
      </c>
      <c r="H733" s="106">
        <v>27.2</v>
      </c>
      <c r="I733" s="106">
        <f t="shared" ref="I733:I742" si="63">+H733*G733/1000</f>
        <v>0</v>
      </c>
      <c r="J733" s="99">
        <v>4269</v>
      </c>
      <c r="K733" s="19">
        <f t="shared" si="59"/>
        <v>0</v>
      </c>
      <c r="L733" s="186"/>
      <c r="M733" s="2"/>
    </row>
    <row r="734" spans="1:13" x14ac:dyDescent="0.25">
      <c r="A734" s="34">
        <v>442</v>
      </c>
      <c r="B734" s="122">
        <v>44221100</v>
      </c>
      <c r="C734" s="107" t="s">
        <v>117</v>
      </c>
      <c r="D734" s="123" t="s">
        <v>1098</v>
      </c>
      <c r="E734" s="214" t="s">
        <v>191</v>
      </c>
      <c r="F734" s="214" t="s">
        <v>822</v>
      </c>
      <c r="G734" s="189">
        <v>0</v>
      </c>
      <c r="H734" s="106">
        <v>6.28</v>
      </c>
      <c r="I734" s="106">
        <f t="shared" si="63"/>
        <v>0</v>
      </c>
      <c r="J734" s="99">
        <v>4269</v>
      </c>
      <c r="K734" s="19">
        <f t="shared" si="59"/>
        <v>0</v>
      </c>
      <c r="L734" s="186"/>
      <c r="M734" s="2"/>
    </row>
    <row r="735" spans="1:13" x14ac:dyDescent="0.25">
      <c r="A735" s="34">
        <v>442</v>
      </c>
      <c r="B735" s="122">
        <v>44221100</v>
      </c>
      <c r="C735" s="107" t="s">
        <v>117</v>
      </c>
      <c r="D735" s="123" t="s">
        <v>1098</v>
      </c>
      <c r="E735" s="214" t="s">
        <v>191</v>
      </c>
      <c r="F735" s="214" t="s">
        <v>822</v>
      </c>
      <c r="G735" s="189">
        <v>0</v>
      </c>
      <c r="H735" s="106">
        <v>80.239999999999995</v>
      </c>
      <c r="I735" s="106">
        <f t="shared" si="63"/>
        <v>0</v>
      </c>
      <c r="J735" s="99">
        <v>4269</v>
      </c>
      <c r="K735" s="19">
        <f t="shared" si="59"/>
        <v>0</v>
      </c>
      <c r="L735" s="186"/>
      <c r="M735" s="2"/>
    </row>
    <row r="736" spans="1:13" x14ac:dyDescent="0.25">
      <c r="A736" s="34">
        <v>442</v>
      </c>
      <c r="B736" s="122" t="s">
        <v>118</v>
      </c>
      <c r="C736" s="107" t="s">
        <v>119</v>
      </c>
      <c r="D736" s="123" t="s">
        <v>1099</v>
      </c>
      <c r="E736" s="214" t="s">
        <v>191</v>
      </c>
      <c r="F736" s="214" t="s">
        <v>822</v>
      </c>
      <c r="G736" s="189">
        <v>0</v>
      </c>
      <c r="H736" s="106">
        <v>12.3</v>
      </c>
      <c r="I736" s="106">
        <f t="shared" si="63"/>
        <v>0</v>
      </c>
      <c r="J736" s="99">
        <v>4269</v>
      </c>
      <c r="K736" s="19">
        <f t="shared" si="59"/>
        <v>0</v>
      </c>
      <c r="L736" s="186"/>
      <c r="M736" s="2"/>
    </row>
    <row r="737" spans="1:13" x14ac:dyDescent="0.25">
      <c r="A737" s="34">
        <v>442</v>
      </c>
      <c r="B737" s="122">
        <v>44221140</v>
      </c>
      <c r="C737" s="107" t="s">
        <v>119</v>
      </c>
      <c r="D737" s="123" t="s">
        <v>1099</v>
      </c>
      <c r="E737" s="214" t="s">
        <v>191</v>
      </c>
      <c r="F737" s="214" t="s">
        <v>822</v>
      </c>
      <c r="G737" s="189">
        <v>0</v>
      </c>
      <c r="H737" s="106">
        <v>4.32</v>
      </c>
      <c r="I737" s="106">
        <f t="shared" si="63"/>
        <v>0</v>
      </c>
      <c r="J737" s="99">
        <v>4269</v>
      </c>
      <c r="K737" s="19">
        <f t="shared" si="59"/>
        <v>0</v>
      </c>
      <c r="L737" s="186"/>
      <c r="M737" s="2"/>
    </row>
    <row r="738" spans="1:13" x14ac:dyDescent="0.25">
      <c r="A738" s="34">
        <v>442</v>
      </c>
      <c r="B738" s="122">
        <v>44221140</v>
      </c>
      <c r="C738" s="107" t="s">
        <v>119</v>
      </c>
      <c r="D738" s="123" t="s">
        <v>1100</v>
      </c>
      <c r="E738" s="214" t="s">
        <v>191</v>
      </c>
      <c r="F738" s="214" t="s">
        <v>822</v>
      </c>
      <c r="G738" s="189">
        <v>0</v>
      </c>
      <c r="H738" s="106">
        <v>12</v>
      </c>
      <c r="I738" s="106">
        <f t="shared" si="63"/>
        <v>0</v>
      </c>
      <c r="J738" s="99">
        <v>4269</v>
      </c>
      <c r="K738" s="19">
        <f t="shared" si="59"/>
        <v>0</v>
      </c>
      <c r="L738" s="186"/>
      <c r="M738" s="2"/>
    </row>
    <row r="739" spans="1:13" x14ac:dyDescent="0.25">
      <c r="A739" s="34">
        <v>442</v>
      </c>
      <c r="B739" s="122">
        <v>44221140</v>
      </c>
      <c r="C739" s="107" t="s">
        <v>119</v>
      </c>
      <c r="D739" s="123" t="s">
        <v>1099</v>
      </c>
      <c r="E739" s="214" t="s">
        <v>191</v>
      </c>
      <c r="F739" s="214" t="s">
        <v>822</v>
      </c>
      <c r="G739" s="189">
        <v>0</v>
      </c>
      <c r="H739" s="106">
        <v>6.74</v>
      </c>
      <c r="I739" s="106">
        <f t="shared" si="63"/>
        <v>0</v>
      </c>
      <c r="J739" s="99">
        <v>4269</v>
      </c>
      <c r="K739" s="19">
        <f t="shared" si="59"/>
        <v>0</v>
      </c>
      <c r="L739" s="186"/>
      <c r="M739" s="2"/>
    </row>
    <row r="740" spans="1:13" x14ac:dyDescent="0.25">
      <c r="A740" s="34">
        <v>442</v>
      </c>
      <c r="B740" s="122">
        <v>44221140</v>
      </c>
      <c r="C740" s="107" t="s">
        <v>119</v>
      </c>
      <c r="D740" s="123" t="s">
        <v>1099</v>
      </c>
      <c r="E740" s="214" t="s">
        <v>191</v>
      </c>
      <c r="F740" s="214" t="s">
        <v>822</v>
      </c>
      <c r="G740" s="189">
        <v>0</v>
      </c>
      <c r="H740" s="106">
        <v>35.200000000000003</v>
      </c>
      <c r="I740" s="106">
        <f t="shared" si="63"/>
        <v>0</v>
      </c>
      <c r="J740" s="99">
        <v>4269</v>
      </c>
      <c r="K740" s="19">
        <f t="shared" si="59"/>
        <v>0</v>
      </c>
      <c r="L740" s="186"/>
      <c r="M740" s="2"/>
    </row>
    <row r="741" spans="1:13" x14ac:dyDescent="0.25">
      <c r="A741" s="34">
        <v>442</v>
      </c>
      <c r="B741" s="122">
        <v>44221140</v>
      </c>
      <c r="C741" s="107" t="s">
        <v>119</v>
      </c>
      <c r="D741" s="123" t="s">
        <v>1099</v>
      </c>
      <c r="E741" s="214" t="s">
        <v>191</v>
      </c>
      <c r="F741" s="214" t="s">
        <v>822</v>
      </c>
      <c r="G741" s="189">
        <v>0</v>
      </c>
      <c r="H741" s="106">
        <v>6.5</v>
      </c>
      <c r="I741" s="106">
        <f t="shared" si="63"/>
        <v>0</v>
      </c>
      <c r="J741" s="99">
        <v>4269</v>
      </c>
      <c r="K741" s="19">
        <f t="shared" si="59"/>
        <v>0</v>
      </c>
      <c r="L741" s="186"/>
      <c r="M741" s="2"/>
    </row>
    <row r="742" spans="1:13" x14ac:dyDescent="0.25">
      <c r="A742" s="34">
        <v>441</v>
      </c>
      <c r="B742" s="122">
        <v>44192300</v>
      </c>
      <c r="C742" s="107" t="s">
        <v>1102</v>
      </c>
      <c r="D742" s="123" t="s">
        <v>1101</v>
      </c>
      <c r="E742" s="214" t="s">
        <v>191</v>
      </c>
      <c r="F742" s="214" t="s">
        <v>822</v>
      </c>
      <c r="G742" s="189">
        <v>0</v>
      </c>
      <c r="H742" s="106">
        <v>31</v>
      </c>
      <c r="I742" s="106">
        <f t="shared" si="63"/>
        <v>0</v>
      </c>
      <c r="J742" s="99">
        <v>4269</v>
      </c>
      <c r="K742" s="19">
        <f t="shared" si="59"/>
        <v>0</v>
      </c>
      <c r="L742" s="186"/>
      <c r="M742" s="2"/>
    </row>
    <row r="743" spans="1:13" x14ac:dyDescent="0.25">
      <c r="A743" s="34"/>
      <c r="B743" s="215" t="s">
        <v>8</v>
      </c>
      <c r="C743" s="216"/>
      <c r="D743" s="216"/>
      <c r="E743" s="216"/>
      <c r="F743" s="216"/>
      <c r="G743" s="216"/>
      <c r="H743" s="216"/>
      <c r="I743" s="217"/>
      <c r="J743" s="42"/>
      <c r="K743" s="19">
        <f t="shared" si="59"/>
        <v>0</v>
      </c>
      <c r="L743" s="31"/>
      <c r="M743" s="2"/>
    </row>
    <row r="744" spans="1:13" ht="54" x14ac:dyDescent="0.25">
      <c r="A744" s="41">
        <v>713</v>
      </c>
      <c r="B744" s="6" t="s">
        <v>1147</v>
      </c>
      <c r="C744" s="202" t="s">
        <v>495</v>
      </c>
      <c r="D744" s="104" t="s">
        <v>1148</v>
      </c>
      <c r="E744" s="200" t="s">
        <v>263</v>
      </c>
      <c r="F744" s="10" t="s">
        <v>54</v>
      </c>
      <c r="G744" s="13">
        <v>79000</v>
      </c>
      <c r="H744" s="13">
        <v>1</v>
      </c>
      <c r="I744" s="21">
        <f t="shared" ref="I744:I745" si="64">G744*H744/1000</f>
        <v>79</v>
      </c>
      <c r="J744" s="34">
        <v>5112</v>
      </c>
      <c r="K744" s="19">
        <f t="shared" si="59"/>
        <v>79000</v>
      </c>
      <c r="L744" s="198"/>
      <c r="M744" s="2"/>
    </row>
    <row r="745" spans="1:13" ht="54" x14ac:dyDescent="0.25">
      <c r="A745" s="41" t="s">
        <v>358</v>
      </c>
      <c r="B745" s="6" t="s">
        <v>499</v>
      </c>
      <c r="C745" s="7" t="s">
        <v>359</v>
      </c>
      <c r="D745" s="104" t="s">
        <v>1149</v>
      </c>
      <c r="E745" s="10" t="s">
        <v>53</v>
      </c>
      <c r="F745" s="10" t="s">
        <v>54</v>
      </c>
      <c r="G745" s="13">
        <v>70000</v>
      </c>
      <c r="H745" s="13">
        <v>1</v>
      </c>
      <c r="I745" s="21">
        <f t="shared" si="64"/>
        <v>70</v>
      </c>
      <c r="J745" s="34">
        <v>5112</v>
      </c>
      <c r="K745" s="19">
        <f t="shared" si="59"/>
        <v>70000</v>
      </c>
      <c r="L745" s="199"/>
      <c r="M745" s="2"/>
    </row>
    <row r="746" spans="1:13" x14ac:dyDescent="0.25">
      <c r="A746" s="41"/>
      <c r="B746" s="215" t="s">
        <v>138</v>
      </c>
      <c r="C746" s="216"/>
      <c r="D746" s="216"/>
      <c r="E746" s="216"/>
      <c r="F746" s="216"/>
      <c r="G746" s="216"/>
      <c r="H746" s="216"/>
      <c r="I746" s="217"/>
      <c r="J746" s="34"/>
      <c r="K746" s="19">
        <f t="shared" si="59"/>
        <v>0</v>
      </c>
      <c r="L746" s="31"/>
      <c r="M746" s="2"/>
    </row>
    <row r="747" spans="1:13" ht="40.5" x14ac:dyDescent="0.25">
      <c r="A747" s="41">
        <v>452</v>
      </c>
      <c r="B747" s="6" t="s">
        <v>64</v>
      </c>
      <c r="C747" s="104" t="s">
        <v>65</v>
      </c>
      <c r="D747" s="104" t="s">
        <v>1146</v>
      </c>
      <c r="E747" s="10" t="s">
        <v>207</v>
      </c>
      <c r="F747" s="10" t="s">
        <v>54</v>
      </c>
      <c r="G747" s="13">
        <v>6900000</v>
      </c>
      <c r="H747" s="13">
        <v>1</v>
      </c>
      <c r="I747" s="21">
        <f>+H747*G747/1000</f>
        <v>6900</v>
      </c>
      <c r="J747" s="34">
        <v>5112</v>
      </c>
      <c r="K747" s="54">
        <f t="shared" si="59"/>
        <v>6900000</v>
      </c>
      <c r="L747" s="198"/>
      <c r="M747" s="2"/>
    </row>
    <row r="748" spans="1:13" x14ac:dyDescent="0.25">
      <c r="A748" s="41"/>
      <c r="B748" s="137"/>
      <c r="C748" s="23"/>
      <c r="D748" s="27"/>
      <c r="E748" s="136"/>
      <c r="F748" s="136"/>
      <c r="G748" s="64"/>
      <c r="H748" s="64"/>
      <c r="I748" s="61"/>
      <c r="J748" s="34"/>
      <c r="K748" s="19">
        <f t="shared" si="59"/>
        <v>0</v>
      </c>
      <c r="L748" s="31"/>
      <c r="M748" s="2"/>
    </row>
    <row r="749" spans="1:13" hidden="1" x14ac:dyDescent="0.25">
      <c r="A749" s="34">
        <v>0</v>
      </c>
      <c r="B749" s="224" t="s">
        <v>183</v>
      </c>
      <c r="C749" s="225"/>
      <c r="D749" s="226"/>
      <c r="E749" s="62"/>
      <c r="F749" s="62"/>
      <c r="G749" s="63"/>
      <c r="H749" s="64"/>
      <c r="I749" s="65"/>
      <c r="J749" s="34"/>
      <c r="K749" s="19">
        <f t="shared" si="59"/>
        <v>0</v>
      </c>
      <c r="L749" s="31"/>
      <c r="M749" s="2"/>
    </row>
    <row r="750" spans="1:13" hidden="1" x14ac:dyDescent="0.25">
      <c r="A750" s="41"/>
      <c r="B750" s="215" t="s">
        <v>8</v>
      </c>
      <c r="C750" s="216"/>
      <c r="D750" s="216"/>
      <c r="E750" s="216"/>
      <c r="F750" s="216"/>
      <c r="G750" s="216"/>
      <c r="H750" s="216"/>
      <c r="I750" s="217"/>
      <c r="J750" s="34"/>
      <c r="K750" s="19">
        <f t="shared" si="59"/>
        <v>0</v>
      </c>
      <c r="L750" s="31"/>
      <c r="M750" s="2"/>
    </row>
    <row r="751" spans="1:13" ht="16.5" hidden="1" x14ac:dyDescent="0.25">
      <c r="B751" s="221"/>
      <c r="C751" s="222"/>
      <c r="D751" s="222"/>
      <c r="E751" s="222"/>
      <c r="F751" s="222"/>
      <c r="G751" s="222"/>
      <c r="H751" s="222"/>
      <c r="I751" s="223"/>
      <c r="J751" s="34"/>
      <c r="K751" s="19">
        <f t="shared" si="59"/>
        <v>0</v>
      </c>
      <c r="L751" s="31"/>
      <c r="M751" s="2"/>
    </row>
    <row r="752" spans="1:13" ht="16.5" x14ac:dyDescent="0.25">
      <c r="B752" s="218" t="s">
        <v>36</v>
      </c>
      <c r="C752" s="219"/>
      <c r="D752" s="219"/>
      <c r="E752" s="219"/>
      <c r="F752" s="219"/>
      <c r="G752" s="219"/>
      <c r="H752" s="220"/>
      <c r="I752" s="77">
        <f>SUM(I24:I751)</f>
        <v>1230677.0904277</v>
      </c>
      <c r="J752" s="114"/>
      <c r="K752" s="77">
        <f>SUM(K24:K751)</f>
        <v>1230677090.4277</v>
      </c>
      <c r="L752" s="31"/>
      <c r="M752" s="2"/>
    </row>
    <row r="753" spans="3:13" ht="16.5" x14ac:dyDescent="0.25">
      <c r="C753" s="67"/>
      <c r="D753" s="44"/>
      <c r="E753" s="66"/>
      <c r="F753" s="66"/>
      <c r="G753" s="68"/>
      <c r="H753" s="69"/>
      <c r="I753" s="68"/>
      <c r="J753" s="34"/>
      <c r="K753" s="54"/>
      <c r="L753" s="31"/>
      <c r="M753" s="2"/>
    </row>
    <row r="754" spans="3:13" ht="16.5" x14ac:dyDescent="0.25">
      <c r="C754" s="67"/>
      <c r="D754" s="44"/>
      <c r="E754" s="66"/>
      <c r="F754" s="66"/>
      <c r="G754" s="68"/>
      <c r="H754" s="69"/>
      <c r="I754" s="68"/>
      <c r="J754" s="34"/>
      <c r="K754" s="54"/>
      <c r="L754" s="31"/>
      <c r="M754" s="2"/>
    </row>
    <row r="755" spans="3:13" ht="16.5" x14ac:dyDescent="0.25">
      <c r="C755" s="67"/>
      <c r="D755" s="44"/>
      <c r="E755" s="66"/>
      <c r="F755" s="66"/>
      <c r="G755" s="68"/>
      <c r="H755" s="69"/>
      <c r="I755" s="68"/>
      <c r="J755" s="34"/>
      <c r="K755" s="54"/>
      <c r="L755" s="31"/>
      <c r="M755" s="2"/>
    </row>
    <row r="756" spans="3:13" ht="16.5" x14ac:dyDescent="0.25">
      <c r="C756" s="67"/>
      <c r="D756" s="44"/>
      <c r="E756" s="66"/>
      <c r="F756" s="66"/>
      <c r="G756" s="68"/>
      <c r="H756" s="69"/>
      <c r="I756" s="68"/>
      <c r="J756" s="34"/>
      <c r="K756" s="54"/>
      <c r="L756" s="31"/>
      <c r="M756" s="2"/>
    </row>
    <row r="757" spans="3:13" ht="16.5" x14ac:dyDescent="0.25">
      <c r="C757" s="67"/>
      <c r="D757" s="44"/>
      <c r="E757" s="66"/>
      <c r="F757" s="66"/>
      <c r="G757" s="68"/>
      <c r="H757" s="69"/>
      <c r="I757" s="68"/>
      <c r="J757" s="34"/>
      <c r="K757" s="54"/>
      <c r="L757" s="31"/>
      <c r="M757" s="2"/>
    </row>
    <row r="758" spans="3:13" ht="16.5" x14ac:dyDescent="0.25">
      <c r="E758" s="66"/>
      <c r="F758" s="66"/>
      <c r="G758" s="68"/>
      <c r="H758" s="69"/>
      <c r="I758" s="68"/>
      <c r="J758" s="34"/>
      <c r="K758" s="54"/>
      <c r="L758" s="31"/>
      <c r="M758" s="2"/>
    </row>
    <row r="759" spans="3:13" ht="16.5" x14ac:dyDescent="0.25">
      <c r="C759" s="67"/>
      <c r="D759" s="44"/>
      <c r="E759" s="66"/>
      <c r="F759" s="66"/>
      <c r="G759" s="68"/>
      <c r="H759" s="69"/>
      <c r="I759" s="68"/>
      <c r="J759" s="34"/>
      <c r="K759" s="54"/>
      <c r="L759" s="31"/>
      <c r="M759" s="2"/>
    </row>
    <row r="760" spans="3:13" ht="16.5" x14ac:dyDescent="0.25">
      <c r="C760" s="67"/>
      <c r="D760" s="44"/>
      <c r="E760" s="66"/>
      <c r="F760" s="66"/>
      <c r="G760" s="70"/>
      <c r="H760" s="69"/>
      <c r="I760" s="68"/>
      <c r="J760" s="34"/>
      <c r="K760" s="54"/>
      <c r="L760" s="31"/>
      <c r="M760" s="2"/>
    </row>
    <row r="761" spans="3:13" ht="16.5" x14ac:dyDescent="0.25">
      <c r="C761" s="67"/>
      <c r="D761" s="44"/>
      <c r="E761" s="66"/>
      <c r="F761" s="66"/>
      <c r="G761" s="68"/>
      <c r="H761" s="69"/>
      <c r="I761" s="68"/>
      <c r="J761" s="34"/>
      <c r="K761" s="54"/>
      <c r="L761" s="31"/>
      <c r="M761" s="2"/>
    </row>
    <row r="762" spans="3:13" ht="16.5" x14ac:dyDescent="0.25">
      <c r="C762" s="67"/>
      <c r="D762" s="44"/>
      <c r="E762" s="66"/>
      <c r="F762" s="66"/>
      <c r="G762" s="68"/>
      <c r="H762" s="69"/>
      <c r="I762" s="68"/>
      <c r="J762" s="34"/>
      <c r="K762" s="54"/>
      <c r="L762" s="31"/>
      <c r="M762" s="2"/>
    </row>
    <row r="763" spans="3:13" ht="16.5" x14ac:dyDescent="0.25">
      <c r="C763" s="67"/>
      <c r="D763" s="44"/>
      <c r="E763" s="66"/>
      <c r="F763" s="66"/>
      <c r="G763" s="68"/>
      <c r="H763" s="69"/>
      <c r="I763" s="68"/>
      <c r="J763" s="34"/>
      <c r="K763" s="54"/>
      <c r="L763" s="31"/>
      <c r="M763" s="2"/>
    </row>
    <row r="764" spans="3:13" ht="16.5" x14ac:dyDescent="0.25">
      <c r="C764" s="67"/>
      <c r="D764" s="44"/>
      <c r="E764" s="66"/>
      <c r="F764" s="66"/>
      <c r="G764" s="68"/>
      <c r="H764" s="69"/>
      <c r="I764" s="68"/>
      <c r="J764" s="34"/>
      <c r="K764" s="54"/>
      <c r="L764" s="31"/>
      <c r="M764" s="2"/>
    </row>
    <row r="765" spans="3:13" ht="16.5" x14ac:dyDescent="0.25">
      <c r="C765" s="67"/>
      <c r="D765" s="44"/>
      <c r="E765" s="66"/>
      <c r="F765" s="66"/>
      <c r="G765" s="68"/>
      <c r="H765" s="69"/>
      <c r="I765" s="68"/>
      <c r="J765" s="34"/>
      <c r="K765" s="54"/>
      <c r="L765" s="31"/>
      <c r="M765" s="2"/>
    </row>
    <row r="766" spans="3:13" ht="16.5" x14ac:dyDescent="0.25">
      <c r="C766" s="67"/>
      <c r="D766" s="44"/>
      <c r="E766" s="66"/>
      <c r="F766" s="66"/>
      <c r="G766" s="68"/>
      <c r="H766" s="69"/>
      <c r="I766" s="68"/>
      <c r="J766" s="34"/>
      <c r="K766" s="54"/>
      <c r="L766" s="72"/>
      <c r="M766" s="2"/>
    </row>
    <row r="767" spans="3:13" ht="16.5" x14ac:dyDescent="0.25">
      <c r="C767" s="67"/>
      <c r="D767" s="44"/>
      <c r="E767" s="66"/>
      <c r="F767" s="66"/>
      <c r="G767" s="68"/>
      <c r="H767" s="69"/>
      <c r="I767" s="68"/>
      <c r="J767" s="34"/>
      <c r="K767" s="54"/>
      <c r="L767" s="31"/>
      <c r="M767" s="2"/>
    </row>
    <row r="768" spans="3:13" ht="16.5" x14ac:dyDescent="0.25">
      <c r="C768" s="67"/>
      <c r="D768" s="44"/>
      <c r="E768" s="66"/>
      <c r="F768" s="66"/>
      <c r="G768" s="68"/>
      <c r="H768" s="69"/>
      <c r="I768" s="68"/>
      <c r="J768" s="34"/>
      <c r="K768" s="74"/>
      <c r="L768" s="31"/>
      <c r="M768" s="2"/>
    </row>
    <row r="769" spans="3:13" ht="16.5" x14ac:dyDescent="0.25">
      <c r="C769" s="67"/>
      <c r="D769" s="44"/>
      <c r="E769" s="66"/>
      <c r="F769" s="66"/>
      <c r="G769" s="68"/>
      <c r="H769" s="69"/>
      <c r="I769" s="68"/>
      <c r="J769" s="71"/>
      <c r="K769" s="54"/>
      <c r="L769" s="31"/>
      <c r="M769" s="2"/>
    </row>
    <row r="770" spans="3:13" ht="16.5" x14ac:dyDescent="0.25">
      <c r="C770" s="67"/>
      <c r="D770" s="44"/>
      <c r="E770" s="66"/>
      <c r="F770" s="66"/>
      <c r="G770" s="68"/>
      <c r="H770" s="69"/>
      <c r="I770" s="68"/>
      <c r="J770" s="34"/>
      <c r="K770" s="54"/>
      <c r="L770" s="31"/>
      <c r="M770" s="2"/>
    </row>
    <row r="771" spans="3:13" ht="16.5" x14ac:dyDescent="0.25">
      <c r="C771" s="67"/>
      <c r="D771" s="44"/>
      <c r="E771" s="66"/>
      <c r="F771" s="66"/>
      <c r="G771" s="68"/>
      <c r="H771" s="69"/>
      <c r="I771" s="68"/>
      <c r="J771" s="34"/>
      <c r="K771" s="54"/>
      <c r="L771" s="31"/>
      <c r="M771" s="2"/>
    </row>
    <row r="772" spans="3:13" ht="16.5" x14ac:dyDescent="0.25">
      <c r="C772" s="67"/>
      <c r="D772" s="44"/>
      <c r="E772" s="66"/>
      <c r="F772" s="66"/>
      <c r="G772" s="68"/>
      <c r="H772" s="69"/>
      <c r="I772" s="68"/>
      <c r="J772" s="34"/>
      <c r="K772" s="54"/>
      <c r="L772" s="31"/>
      <c r="M772" s="2"/>
    </row>
    <row r="773" spans="3:13" ht="16.5" x14ac:dyDescent="0.25">
      <c r="C773" s="67"/>
      <c r="D773" s="44"/>
      <c r="E773" s="66"/>
      <c r="F773" s="66"/>
      <c r="G773" s="68"/>
      <c r="H773" s="69"/>
      <c r="I773" s="68"/>
      <c r="J773" s="34"/>
      <c r="K773" s="54"/>
      <c r="L773" s="31"/>
      <c r="M773" s="2"/>
    </row>
    <row r="774" spans="3:13" ht="16.5" x14ac:dyDescent="0.25">
      <c r="C774" s="67"/>
      <c r="D774" s="44"/>
      <c r="E774" s="66"/>
      <c r="F774" s="66"/>
      <c r="G774" s="68"/>
      <c r="H774" s="69"/>
      <c r="I774" s="68"/>
      <c r="J774" s="34"/>
      <c r="K774" s="54"/>
      <c r="L774" s="31"/>
      <c r="M774" s="2"/>
    </row>
    <row r="775" spans="3:13" ht="16.5" x14ac:dyDescent="0.25">
      <c r="C775" s="67"/>
      <c r="D775" s="44"/>
      <c r="E775" s="66"/>
      <c r="F775" s="66"/>
      <c r="G775" s="68"/>
      <c r="H775" s="69"/>
      <c r="I775" s="68"/>
      <c r="J775" s="34"/>
      <c r="K775" s="54"/>
      <c r="L775" s="31"/>
      <c r="M775" s="2"/>
    </row>
    <row r="776" spans="3:13" ht="16.5" x14ac:dyDescent="0.25">
      <c r="C776" s="67"/>
      <c r="D776" s="44"/>
      <c r="E776" s="66"/>
      <c r="F776" s="66"/>
      <c r="G776" s="68"/>
      <c r="H776" s="69"/>
      <c r="I776" s="68"/>
      <c r="J776" s="34"/>
      <c r="K776" s="54"/>
      <c r="L776" s="31"/>
      <c r="M776" s="2"/>
    </row>
    <row r="777" spans="3:13" ht="16.5" x14ac:dyDescent="0.25">
      <c r="C777" s="67"/>
      <c r="D777" s="44"/>
      <c r="E777" s="66"/>
      <c r="F777" s="66"/>
      <c r="G777" s="68"/>
      <c r="H777" s="69"/>
      <c r="I777" s="68"/>
      <c r="J777" s="34"/>
      <c r="K777" s="54"/>
      <c r="L777" s="31"/>
      <c r="M777" s="2"/>
    </row>
    <row r="778" spans="3:13" ht="16.5" x14ac:dyDescent="0.25">
      <c r="C778" s="67"/>
      <c r="D778" s="44"/>
      <c r="E778" s="66"/>
      <c r="F778" s="66"/>
      <c r="G778" s="68"/>
      <c r="H778" s="69"/>
      <c r="I778" s="68"/>
      <c r="J778" s="34"/>
      <c r="K778" s="54"/>
      <c r="L778" s="31"/>
      <c r="M778" s="2"/>
    </row>
    <row r="779" spans="3:13" ht="16.5" x14ac:dyDescent="0.25">
      <c r="C779" s="67"/>
      <c r="D779" s="44"/>
      <c r="E779" s="66"/>
      <c r="F779" s="66"/>
      <c r="G779" s="68"/>
      <c r="H779" s="69"/>
      <c r="I779" s="68"/>
      <c r="J779" s="34"/>
      <c r="K779" s="54"/>
      <c r="L779" s="31"/>
      <c r="M779" s="2"/>
    </row>
    <row r="780" spans="3:13" ht="16.5" x14ac:dyDescent="0.25">
      <c r="C780" s="67"/>
      <c r="D780" s="44"/>
      <c r="E780" s="66"/>
      <c r="F780" s="66"/>
      <c r="G780" s="68"/>
      <c r="H780" s="69"/>
      <c r="I780" s="68"/>
      <c r="J780" s="34"/>
      <c r="K780" s="54"/>
      <c r="L780" s="31"/>
      <c r="M780" s="2"/>
    </row>
    <row r="781" spans="3:13" ht="16.5" x14ac:dyDescent="0.25">
      <c r="C781" s="67"/>
      <c r="D781" s="44"/>
      <c r="E781" s="66"/>
      <c r="F781" s="66"/>
      <c r="G781" s="68"/>
      <c r="H781" s="69"/>
      <c r="I781" s="68"/>
      <c r="J781" s="34"/>
      <c r="K781" s="54"/>
      <c r="L781" s="31"/>
      <c r="M781" s="2"/>
    </row>
    <row r="782" spans="3:13" ht="16.5" x14ac:dyDescent="0.25">
      <c r="C782" s="67"/>
      <c r="D782" s="44"/>
      <c r="E782" s="66"/>
      <c r="F782" s="66"/>
      <c r="G782" s="68"/>
      <c r="H782" s="69"/>
      <c r="I782" s="68"/>
      <c r="J782" s="34"/>
      <c r="K782" s="54"/>
      <c r="L782" s="31"/>
      <c r="M782" s="2"/>
    </row>
    <row r="783" spans="3:13" ht="16.5" x14ac:dyDescent="0.25">
      <c r="C783" s="67"/>
      <c r="D783" s="44"/>
      <c r="E783" s="66"/>
      <c r="F783" s="66"/>
      <c r="G783" s="68"/>
      <c r="H783" s="69"/>
      <c r="I783" s="68"/>
      <c r="J783" s="34"/>
      <c r="K783" s="54"/>
      <c r="L783" s="31"/>
      <c r="M783" s="2"/>
    </row>
    <row r="784" spans="3:13" ht="16.5" x14ac:dyDescent="0.25">
      <c r="C784" s="67"/>
      <c r="D784" s="44"/>
      <c r="E784" s="66"/>
      <c r="F784" s="66"/>
      <c r="G784" s="68"/>
      <c r="H784" s="69"/>
      <c r="I784" s="68"/>
      <c r="J784" s="34"/>
      <c r="K784" s="54"/>
      <c r="L784" s="31"/>
      <c r="M784" s="2"/>
    </row>
    <row r="785" spans="3:13" ht="16.5" x14ac:dyDescent="0.25">
      <c r="C785" s="67"/>
      <c r="D785" s="44"/>
      <c r="E785" s="66"/>
      <c r="F785" s="66"/>
      <c r="G785" s="68"/>
      <c r="H785" s="69"/>
      <c r="I785" s="68"/>
      <c r="J785" s="34"/>
      <c r="K785" s="54"/>
      <c r="L785" s="31"/>
      <c r="M785" s="2"/>
    </row>
    <row r="786" spans="3:13" ht="16.5" x14ac:dyDescent="0.25">
      <c r="C786" s="67"/>
      <c r="D786" s="44"/>
      <c r="E786" s="66"/>
      <c r="F786" s="66"/>
      <c r="G786" s="68"/>
      <c r="H786" s="69"/>
      <c r="I786" s="68"/>
      <c r="J786" s="34"/>
      <c r="K786" s="54"/>
      <c r="L786" s="31"/>
      <c r="M786" s="2"/>
    </row>
    <row r="787" spans="3:13" ht="16.5" x14ac:dyDescent="0.25">
      <c r="C787" s="67"/>
      <c r="D787" s="44"/>
      <c r="E787" s="66"/>
      <c r="F787" s="66"/>
      <c r="G787" s="68"/>
      <c r="H787" s="69"/>
      <c r="I787" s="68"/>
      <c r="J787" s="34"/>
      <c r="K787" s="54"/>
      <c r="L787" s="31"/>
      <c r="M787" s="2"/>
    </row>
    <row r="788" spans="3:13" ht="16.5" x14ac:dyDescent="0.25">
      <c r="C788" s="67"/>
      <c r="D788" s="44"/>
      <c r="E788" s="66"/>
      <c r="F788" s="66"/>
      <c r="G788" s="68"/>
      <c r="H788" s="69"/>
      <c r="I788" s="68"/>
      <c r="J788" s="34"/>
      <c r="K788" s="54"/>
      <c r="L788" s="31"/>
      <c r="M788" s="2"/>
    </row>
    <row r="789" spans="3:13" ht="16.5" x14ac:dyDescent="0.25">
      <c r="C789" s="67"/>
      <c r="D789" s="44"/>
      <c r="E789" s="66"/>
      <c r="F789" s="66"/>
      <c r="G789" s="68"/>
      <c r="H789" s="69"/>
      <c r="I789" s="68"/>
      <c r="J789" s="34"/>
      <c r="K789" s="54"/>
      <c r="L789" s="31"/>
      <c r="M789" s="2"/>
    </row>
    <row r="790" spans="3:13" ht="16.5" x14ac:dyDescent="0.25">
      <c r="C790" s="67"/>
      <c r="D790" s="44"/>
      <c r="E790" s="66"/>
      <c r="F790" s="66"/>
      <c r="G790" s="68"/>
      <c r="H790" s="69"/>
      <c r="I790" s="68"/>
      <c r="J790" s="34"/>
      <c r="K790" s="54"/>
      <c r="L790" s="31"/>
      <c r="M790" s="2"/>
    </row>
    <row r="791" spans="3:13" ht="16.5" x14ac:dyDescent="0.25">
      <c r="C791" s="67"/>
      <c r="D791" s="44"/>
      <c r="E791" s="66"/>
      <c r="F791" s="66"/>
      <c r="G791" s="68"/>
      <c r="H791" s="69"/>
      <c r="I791" s="68"/>
      <c r="J791" s="34"/>
      <c r="K791" s="54"/>
      <c r="L791" s="31"/>
      <c r="M791" s="2"/>
    </row>
    <row r="792" spans="3:13" ht="16.5" x14ac:dyDescent="0.25">
      <c r="C792" s="67"/>
      <c r="D792" s="44"/>
      <c r="E792" s="66"/>
      <c r="F792" s="66"/>
      <c r="G792" s="68"/>
      <c r="H792" s="69"/>
      <c r="I792" s="68"/>
      <c r="J792" s="34"/>
      <c r="K792" s="54"/>
      <c r="L792" s="31"/>
      <c r="M792" s="2"/>
    </row>
    <row r="793" spans="3:13" ht="16.5" x14ac:dyDescent="0.25">
      <c r="C793" s="67"/>
      <c r="D793" s="44"/>
      <c r="E793" s="66"/>
      <c r="F793" s="66"/>
      <c r="G793" s="68"/>
      <c r="H793" s="69"/>
      <c r="I793" s="68"/>
      <c r="J793" s="34"/>
      <c r="K793" s="54"/>
      <c r="L793" s="31"/>
      <c r="M793" s="2"/>
    </row>
    <row r="794" spans="3:13" ht="16.5" x14ac:dyDescent="0.25">
      <c r="C794" s="67"/>
      <c r="D794" s="44"/>
      <c r="E794" s="66"/>
      <c r="F794" s="66"/>
      <c r="G794" s="68"/>
      <c r="H794" s="69"/>
      <c r="I794" s="68"/>
      <c r="J794" s="34"/>
      <c r="K794" s="54"/>
      <c r="L794" s="31"/>
      <c r="M794" s="2"/>
    </row>
    <row r="795" spans="3:13" ht="16.5" x14ac:dyDescent="0.25">
      <c r="C795" s="67"/>
      <c r="D795" s="44"/>
      <c r="E795" s="66"/>
      <c r="F795" s="66"/>
      <c r="G795" s="68"/>
      <c r="H795" s="69"/>
      <c r="I795" s="68"/>
      <c r="J795" s="34"/>
      <c r="K795" s="54"/>
      <c r="L795" s="31"/>
      <c r="M795" s="2"/>
    </row>
    <row r="796" spans="3:13" ht="16.5" x14ac:dyDescent="0.25">
      <c r="C796" s="67"/>
      <c r="D796" s="44"/>
      <c r="E796" s="66"/>
      <c r="F796" s="66"/>
      <c r="G796" s="68"/>
      <c r="H796" s="69"/>
      <c r="I796" s="68"/>
      <c r="J796" s="34"/>
      <c r="K796" s="54"/>
      <c r="L796" s="31"/>
      <c r="M796" s="2"/>
    </row>
    <row r="797" spans="3:13" ht="16.5" x14ac:dyDescent="0.25">
      <c r="C797" s="67"/>
      <c r="D797" s="44"/>
      <c r="E797" s="66"/>
      <c r="F797" s="66"/>
      <c r="G797" s="68"/>
      <c r="H797" s="69"/>
      <c r="I797" s="68"/>
      <c r="J797" s="34"/>
      <c r="K797" s="54"/>
      <c r="L797" s="31"/>
      <c r="M797" s="2"/>
    </row>
    <row r="798" spans="3:13" ht="16.5" x14ac:dyDescent="0.25">
      <c r="C798" s="67"/>
      <c r="D798" s="44"/>
      <c r="E798" s="66"/>
      <c r="F798" s="66"/>
      <c r="G798" s="68"/>
      <c r="H798" s="69"/>
      <c r="I798" s="68"/>
      <c r="J798" s="34"/>
      <c r="K798" s="54"/>
      <c r="L798" s="31"/>
      <c r="M798" s="2"/>
    </row>
    <row r="799" spans="3:13" ht="16.5" x14ac:dyDescent="0.25">
      <c r="C799" s="67"/>
      <c r="D799" s="44"/>
      <c r="E799" s="66"/>
      <c r="F799" s="66"/>
      <c r="G799" s="68"/>
      <c r="H799" s="69"/>
      <c r="I799" s="68"/>
      <c r="J799" s="34"/>
      <c r="K799" s="54"/>
      <c r="L799" s="31"/>
      <c r="M799" s="2"/>
    </row>
    <row r="800" spans="3:13" ht="16.5" x14ac:dyDescent="0.25">
      <c r="C800" s="67"/>
      <c r="D800" s="44"/>
      <c r="E800" s="66"/>
      <c r="F800" s="66"/>
      <c r="G800" s="68"/>
      <c r="H800" s="69"/>
      <c r="I800" s="68"/>
      <c r="J800" s="34"/>
      <c r="K800" s="54"/>
      <c r="L800" s="31"/>
      <c r="M800" s="2"/>
    </row>
    <row r="801" spans="3:13" ht="16.5" x14ac:dyDescent="0.25">
      <c r="C801" s="67"/>
      <c r="D801" s="44"/>
      <c r="E801" s="66"/>
      <c r="F801" s="66"/>
      <c r="G801" s="68"/>
      <c r="H801" s="69"/>
      <c r="I801" s="68"/>
      <c r="J801" s="34"/>
      <c r="K801" s="54"/>
      <c r="L801" s="31"/>
      <c r="M801" s="2"/>
    </row>
    <row r="802" spans="3:13" ht="16.5" x14ac:dyDescent="0.25">
      <c r="C802" s="67"/>
      <c r="D802" s="44"/>
      <c r="E802" s="66"/>
      <c r="F802" s="66"/>
      <c r="G802" s="68"/>
      <c r="H802" s="69"/>
      <c r="I802" s="68"/>
      <c r="J802" s="34"/>
      <c r="K802" s="54"/>
      <c r="L802" s="31"/>
      <c r="M802" s="2"/>
    </row>
    <row r="803" spans="3:13" ht="16.5" x14ac:dyDescent="0.25">
      <c r="C803" s="67"/>
      <c r="D803" s="44"/>
      <c r="E803" s="66"/>
      <c r="F803" s="66"/>
      <c r="G803" s="68"/>
      <c r="H803" s="69"/>
      <c r="I803" s="68"/>
      <c r="J803" s="34"/>
      <c r="K803" s="54"/>
      <c r="L803" s="31"/>
      <c r="M803" s="2"/>
    </row>
    <row r="804" spans="3:13" ht="16.5" x14ac:dyDescent="0.25">
      <c r="C804" s="67"/>
      <c r="D804" s="44"/>
      <c r="E804" s="66"/>
      <c r="F804" s="66"/>
      <c r="G804" s="68"/>
      <c r="H804" s="69"/>
      <c r="I804" s="68"/>
      <c r="J804" s="34"/>
      <c r="K804" s="54"/>
      <c r="L804" s="31"/>
      <c r="M804" s="2"/>
    </row>
    <row r="805" spans="3:13" ht="16.5" x14ac:dyDescent="0.25">
      <c r="C805" s="67"/>
      <c r="D805" s="44"/>
      <c r="E805" s="66"/>
      <c r="F805" s="66"/>
      <c r="G805" s="68"/>
      <c r="H805" s="69"/>
      <c r="I805" s="68"/>
      <c r="J805" s="34"/>
      <c r="K805" s="54"/>
      <c r="L805" s="31"/>
      <c r="M805" s="2"/>
    </row>
    <row r="806" spans="3:13" ht="16.5" x14ac:dyDescent="0.25">
      <c r="C806" s="67"/>
      <c r="D806" s="44"/>
      <c r="E806" s="66"/>
      <c r="F806" s="66"/>
      <c r="G806" s="68"/>
      <c r="H806" s="69"/>
      <c r="I806" s="68"/>
      <c r="J806" s="34"/>
      <c r="K806" s="54"/>
      <c r="L806" s="31"/>
      <c r="M806" s="2"/>
    </row>
    <row r="807" spans="3:13" ht="16.5" x14ac:dyDescent="0.25">
      <c r="C807" s="67"/>
      <c r="D807" s="44"/>
      <c r="E807" s="66"/>
      <c r="F807" s="66"/>
      <c r="G807" s="68"/>
      <c r="H807" s="69"/>
      <c r="I807" s="68"/>
      <c r="J807" s="34"/>
      <c r="K807" s="54"/>
      <c r="L807" s="31"/>
      <c r="M807" s="2"/>
    </row>
    <row r="808" spans="3:13" ht="16.5" x14ac:dyDescent="0.25">
      <c r="C808" s="67"/>
      <c r="D808" s="44"/>
      <c r="E808" s="66"/>
      <c r="F808" s="66"/>
      <c r="G808" s="68"/>
      <c r="H808" s="69"/>
      <c r="I808" s="68"/>
      <c r="J808" s="34"/>
      <c r="K808" s="54"/>
      <c r="L808" s="31"/>
      <c r="M808" s="2"/>
    </row>
    <row r="809" spans="3:13" ht="16.5" x14ac:dyDescent="0.25">
      <c r="C809" s="67"/>
      <c r="D809" s="44"/>
      <c r="E809" s="66"/>
      <c r="F809" s="66"/>
      <c r="G809" s="68"/>
      <c r="H809" s="69"/>
      <c r="I809" s="68"/>
      <c r="J809" s="34"/>
      <c r="K809" s="54"/>
      <c r="L809" s="31"/>
      <c r="M809" s="2"/>
    </row>
    <row r="810" spans="3:13" ht="16.5" x14ac:dyDescent="0.25">
      <c r="C810" s="67"/>
      <c r="D810" s="44"/>
      <c r="E810" s="66"/>
      <c r="F810" s="66"/>
      <c r="G810" s="68"/>
      <c r="H810" s="69"/>
      <c r="I810" s="68"/>
      <c r="J810" s="34"/>
      <c r="K810" s="54"/>
      <c r="L810" s="31"/>
      <c r="M810" s="2"/>
    </row>
    <row r="811" spans="3:13" ht="13.5" customHeight="1" x14ac:dyDescent="0.25">
      <c r="C811" s="67"/>
      <c r="D811" s="44"/>
      <c r="E811" s="66"/>
      <c r="F811" s="66"/>
      <c r="G811" s="68"/>
      <c r="H811" s="69"/>
      <c r="I811" s="68"/>
      <c r="J811" s="34"/>
      <c r="K811" s="54"/>
      <c r="L811" s="31"/>
      <c r="M811" s="2"/>
    </row>
    <row r="812" spans="3:13" ht="13.5" customHeight="1" x14ac:dyDescent="0.25">
      <c r="C812" s="67"/>
      <c r="D812" s="44"/>
      <c r="E812" s="66"/>
      <c r="F812" s="66"/>
      <c r="G812" s="68"/>
      <c r="H812" s="69"/>
      <c r="I812" s="68"/>
      <c r="J812" s="34"/>
      <c r="K812" s="54"/>
      <c r="L812" s="31"/>
      <c r="M812" s="2"/>
    </row>
    <row r="813" spans="3:13" ht="13.5" customHeight="1" x14ac:dyDescent="0.25">
      <c r="C813" s="67"/>
      <c r="D813" s="44"/>
      <c r="E813" s="66"/>
      <c r="F813" s="66"/>
      <c r="G813" s="68"/>
      <c r="H813" s="69"/>
      <c r="I813" s="68"/>
      <c r="J813" s="34"/>
      <c r="K813" s="54"/>
      <c r="L813" s="31"/>
      <c r="M813" s="2"/>
    </row>
    <row r="814" spans="3:13" ht="14.25" customHeight="1" x14ac:dyDescent="0.25">
      <c r="C814" s="67"/>
      <c r="D814" s="44"/>
      <c r="E814" s="66"/>
      <c r="F814" s="66"/>
      <c r="G814" s="68"/>
      <c r="H814" s="69"/>
      <c r="I814" s="68"/>
      <c r="J814" s="34"/>
      <c r="K814" s="54"/>
      <c r="L814" s="31"/>
      <c r="M814" s="2"/>
    </row>
    <row r="815" spans="3:13" ht="13.5" customHeight="1" x14ac:dyDescent="0.25">
      <c r="C815" s="67"/>
      <c r="D815" s="44"/>
      <c r="E815" s="66"/>
      <c r="F815" s="66"/>
      <c r="G815" s="68"/>
      <c r="H815" s="69"/>
      <c r="I815" s="68"/>
      <c r="J815" s="34"/>
      <c r="K815" s="54"/>
      <c r="L815" s="31"/>
      <c r="M815" s="2"/>
    </row>
    <row r="816" spans="3:13" ht="13.5" customHeight="1" x14ac:dyDescent="0.25">
      <c r="C816" s="67"/>
      <c r="D816" s="44"/>
      <c r="E816" s="66"/>
      <c r="F816" s="66"/>
      <c r="G816" s="68"/>
      <c r="H816" s="69"/>
      <c r="I816" s="68"/>
      <c r="J816" s="34"/>
      <c r="K816" s="54"/>
      <c r="L816" s="31"/>
      <c r="M816" s="2"/>
    </row>
    <row r="817" spans="3:13" ht="13.5" customHeight="1" x14ac:dyDescent="0.25">
      <c r="C817" s="67"/>
      <c r="D817" s="44"/>
      <c r="E817" s="66"/>
      <c r="F817" s="66"/>
      <c r="G817" s="68"/>
      <c r="H817" s="69"/>
      <c r="I817" s="68"/>
      <c r="J817" s="34"/>
      <c r="K817" s="54"/>
      <c r="L817" s="31"/>
      <c r="M817" s="2"/>
    </row>
    <row r="818" spans="3:13" ht="13.5" customHeight="1" x14ac:dyDescent="0.25">
      <c r="C818" s="67"/>
      <c r="D818" s="44"/>
      <c r="E818" s="66"/>
      <c r="F818" s="66"/>
      <c r="G818" s="68"/>
      <c r="H818" s="69"/>
      <c r="I818" s="68"/>
      <c r="J818" s="34"/>
      <c r="K818" s="54"/>
      <c r="L818" s="31"/>
      <c r="M818" s="2"/>
    </row>
    <row r="819" spans="3:13" ht="13.5" customHeight="1" x14ac:dyDescent="0.25">
      <c r="C819" s="67"/>
      <c r="D819" s="44"/>
      <c r="E819" s="66"/>
      <c r="F819" s="66"/>
      <c r="G819" s="68"/>
      <c r="H819" s="69"/>
      <c r="I819" s="68"/>
      <c r="J819" s="34"/>
      <c r="K819" s="54"/>
      <c r="L819" s="31"/>
      <c r="M819" s="2"/>
    </row>
    <row r="820" spans="3:13" ht="14.25" customHeight="1" x14ac:dyDescent="0.25">
      <c r="C820" s="67"/>
      <c r="D820" s="44"/>
      <c r="E820" s="66"/>
      <c r="F820" s="66"/>
      <c r="G820" s="68"/>
      <c r="H820" s="69"/>
      <c r="I820" s="68"/>
      <c r="J820" s="34"/>
      <c r="K820" s="54"/>
      <c r="L820" s="31"/>
      <c r="M820" s="2"/>
    </row>
    <row r="821" spans="3:13" ht="13.5" customHeight="1" x14ac:dyDescent="0.25">
      <c r="C821" s="67"/>
      <c r="D821" s="44"/>
      <c r="E821" s="66"/>
      <c r="F821" s="66"/>
      <c r="G821" s="68"/>
      <c r="H821" s="69"/>
      <c r="I821" s="68"/>
      <c r="J821" s="34"/>
      <c r="K821" s="54"/>
      <c r="L821" s="31"/>
      <c r="M821" s="2"/>
    </row>
    <row r="822" spans="3:13" ht="13.5" customHeight="1" x14ac:dyDescent="0.25">
      <c r="C822" s="67"/>
      <c r="D822" s="44"/>
      <c r="E822" s="66"/>
      <c r="F822" s="66"/>
      <c r="G822" s="68"/>
      <c r="H822" s="69"/>
      <c r="I822" s="68"/>
      <c r="J822" s="34"/>
      <c r="K822" s="54"/>
      <c r="L822" s="31"/>
      <c r="M822" s="2"/>
    </row>
    <row r="823" spans="3:13" ht="13.5" customHeight="1" x14ac:dyDescent="0.25">
      <c r="C823" s="67"/>
      <c r="D823" s="44"/>
      <c r="E823" s="66"/>
      <c r="F823" s="66"/>
      <c r="G823" s="68"/>
      <c r="H823" s="69"/>
      <c r="I823" s="68"/>
      <c r="J823" s="34"/>
      <c r="K823" s="54"/>
      <c r="L823" s="31"/>
      <c r="M823" s="2"/>
    </row>
    <row r="824" spans="3:13" ht="13.5" customHeight="1" x14ac:dyDescent="0.25">
      <c r="C824" s="67"/>
      <c r="D824" s="44"/>
      <c r="E824" s="66"/>
      <c r="F824" s="66"/>
      <c r="G824" s="68"/>
      <c r="H824" s="69"/>
      <c r="I824" s="68"/>
      <c r="J824" s="34"/>
      <c r="K824" s="54"/>
      <c r="L824" s="31"/>
      <c r="M824" s="2"/>
    </row>
    <row r="825" spans="3:13" ht="13.5" customHeight="1" x14ac:dyDescent="0.25">
      <c r="C825" s="67"/>
      <c r="D825" s="44"/>
      <c r="E825" s="66"/>
      <c r="F825" s="66"/>
      <c r="G825" s="68"/>
      <c r="H825" s="69"/>
      <c r="I825" s="68"/>
      <c r="J825" s="34"/>
      <c r="K825" s="54"/>
      <c r="L825" s="31"/>
      <c r="M825" s="2"/>
    </row>
    <row r="826" spans="3:13" ht="13.5" customHeight="1" x14ac:dyDescent="0.25">
      <c r="C826" s="67"/>
      <c r="D826" s="44"/>
      <c r="E826" s="66"/>
      <c r="F826" s="66"/>
      <c r="G826" s="68"/>
      <c r="H826" s="69"/>
      <c r="I826" s="68"/>
      <c r="J826" s="34"/>
      <c r="K826" s="54"/>
      <c r="L826" s="31"/>
      <c r="M826" s="2"/>
    </row>
    <row r="827" spans="3:13" ht="13.5" customHeight="1" x14ac:dyDescent="0.25">
      <c r="C827" s="67"/>
      <c r="D827" s="44"/>
      <c r="E827" s="66"/>
      <c r="F827" s="66"/>
      <c r="G827" s="68"/>
      <c r="H827" s="69"/>
      <c r="I827" s="68"/>
      <c r="J827" s="34"/>
      <c r="K827" s="54"/>
      <c r="L827" s="31"/>
      <c r="M827" s="2"/>
    </row>
    <row r="828" spans="3:13" ht="13.5" customHeight="1" x14ac:dyDescent="0.25">
      <c r="C828" s="67"/>
      <c r="D828" s="44"/>
      <c r="E828" s="66"/>
      <c r="F828" s="66"/>
      <c r="G828" s="68"/>
      <c r="H828" s="69"/>
      <c r="I828" s="68"/>
      <c r="J828" s="34"/>
      <c r="K828" s="54"/>
      <c r="L828" s="31"/>
      <c r="M828" s="2"/>
    </row>
    <row r="829" spans="3:13" ht="13.5" customHeight="1" x14ac:dyDescent="0.25">
      <c r="C829" s="67"/>
      <c r="D829" s="44"/>
      <c r="E829" s="66"/>
      <c r="F829" s="66"/>
      <c r="G829" s="68"/>
      <c r="H829" s="69"/>
      <c r="I829" s="68"/>
      <c r="J829" s="34"/>
      <c r="K829" s="54"/>
      <c r="L829" s="31"/>
      <c r="M829" s="2"/>
    </row>
    <row r="830" spans="3:13" ht="13.5" customHeight="1" x14ac:dyDescent="0.25">
      <c r="C830" s="67"/>
      <c r="D830" s="44"/>
      <c r="E830" s="66"/>
      <c r="F830" s="66"/>
      <c r="G830" s="68"/>
      <c r="H830" s="69"/>
      <c r="I830" s="68"/>
      <c r="J830" s="34"/>
      <c r="K830" s="54"/>
      <c r="L830" s="31"/>
      <c r="M830" s="2"/>
    </row>
    <row r="831" spans="3:13" ht="13.5" customHeight="1" x14ac:dyDescent="0.25">
      <c r="C831" s="67"/>
      <c r="D831" s="44"/>
      <c r="E831" s="66"/>
      <c r="F831" s="66"/>
      <c r="G831" s="68"/>
      <c r="H831" s="69"/>
      <c r="I831" s="68"/>
      <c r="J831" s="34"/>
      <c r="K831" s="54"/>
      <c r="L831" s="31"/>
      <c r="M831" s="2"/>
    </row>
    <row r="832" spans="3:13" ht="13.5" customHeight="1" x14ac:dyDescent="0.25">
      <c r="C832" s="67"/>
      <c r="D832" s="44"/>
      <c r="E832" s="66"/>
      <c r="F832" s="66"/>
      <c r="G832" s="68"/>
      <c r="H832" s="69"/>
      <c r="I832" s="68"/>
      <c r="J832" s="34"/>
      <c r="K832" s="54"/>
      <c r="L832" s="31"/>
      <c r="M832" s="2"/>
    </row>
    <row r="833" spans="3:13" ht="13.5" customHeight="1" x14ac:dyDescent="0.25">
      <c r="C833" s="67"/>
      <c r="D833" s="44"/>
      <c r="E833" s="66"/>
      <c r="F833" s="66"/>
      <c r="G833" s="68"/>
      <c r="H833" s="69"/>
      <c r="I833" s="68"/>
      <c r="J833" s="34"/>
      <c r="K833" s="54"/>
      <c r="L833" s="31"/>
      <c r="M833" s="2"/>
    </row>
    <row r="834" spans="3:13" ht="13.5" customHeight="1" x14ac:dyDescent="0.25">
      <c r="C834" s="67"/>
      <c r="D834" s="44"/>
      <c r="E834" s="66"/>
      <c r="F834" s="66"/>
      <c r="G834" s="68"/>
      <c r="H834" s="69"/>
      <c r="I834" s="68"/>
      <c r="J834" s="34"/>
      <c r="K834" s="54"/>
      <c r="L834" s="31"/>
      <c r="M834" s="2"/>
    </row>
    <row r="835" spans="3:13" ht="13.5" customHeight="1" x14ac:dyDescent="0.25">
      <c r="C835" s="67"/>
      <c r="D835" s="44"/>
      <c r="E835" s="66"/>
      <c r="F835" s="66"/>
      <c r="G835" s="68"/>
      <c r="H835" s="69"/>
      <c r="I835" s="68"/>
      <c r="J835" s="34"/>
      <c r="K835" s="54"/>
      <c r="L835" s="31"/>
      <c r="M835" s="2"/>
    </row>
    <row r="836" spans="3:13" ht="13.5" customHeight="1" x14ac:dyDescent="0.25">
      <c r="C836" s="67"/>
      <c r="D836" s="44"/>
      <c r="E836" s="66"/>
      <c r="F836" s="66"/>
      <c r="G836" s="68"/>
      <c r="H836" s="69"/>
      <c r="I836" s="68"/>
      <c r="J836" s="34"/>
      <c r="K836" s="54"/>
      <c r="L836" s="31"/>
      <c r="M836" s="2"/>
    </row>
    <row r="837" spans="3:13" ht="13.5" customHeight="1" x14ac:dyDescent="0.25">
      <c r="C837" s="67"/>
      <c r="D837" s="44"/>
      <c r="E837" s="66"/>
      <c r="F837" s="66"/>
      <c r="G837" s="68"/>
      <c r="H837" s="69"/>
      <c r="I837" s="68"/>
      <c r="J837" s="34"/>
      <c r="K837" s="54"/>
      <c r="L837" s="31"/>
      <c r="M837" s="2"/>
    </row>
    <row r="838" spans="3:13" ht="13.5" customHeight="1" x14ac:dyDescent="0.25">
      <c r="C838" s="67"/>
      <c r="D838" s="44"/>
      <c r="E838" s="66"/>
      <c r="F838" s="66"/>
      <c r="G838" s="68"/>
      <c r="H838" s="69"/>
      <c r="I838" s="68"/>
      <c r="J838" s="34"/>
      <c r="K838" s="54"/>
      <c r="L838" s="31"/>
      <c r="M838" s="2"/>
    </row>
    <row r="839" spans="3:13" ht="13.5" customHeight="1" x14ac:dyDescent="0.25">
      <c r="C839" s="67"/>
      <c r="D839" s="44"/>
      <c r="E839" s="66"/>
      <c r="F839" s="66"/>
      <c r="G839" s="68"/>
      <c r="H839" s="69"/>
      <c r="I839" s="68"/>
      <c r="J839" s="34"/>
      <c r="K839" s="54"/>
      <c r="L839" s="31"/>
      <c r="M839" s="2"/>
    </row>
    <row r="840" spans="3:13" ht="13.5" customHeight="1" x14ac:dyDescent="0.25">
      <c r="C840" s="67"/>
      <c r="D840" s="44"/>
      <c r="E840" s="66"/>
      <c r="F840" s="66"/>
      <c r="G840" s="68"/>
      <c r="H840" s="69"/>
      <c r="I840" s="68"/>
      <c r="J840" s="34"/>
      <c r="K840" s="54"/>
      <c r="L840" s="31"/>
      <c r="M840" s="2"/>
    </row>
    <row r="841" spans="3:13" ht="13.5" customHeight="1" x14ac:dyDescent="0.25">
      <c r="C841" s="67"/>
      <c r="D841" s="44"/>
      <c r="E841" s="66"/>
      <c r="F841" s="66"/>
      <c r="G841" s="68"/>
      <c r="H841" s="69"/>
      <c r="I841" s="68"/>
      <c r="J841" s="34"/>
      <c r="K841" s="54"/>
      <c r="L841" s="31"/>
      <c r="M841" s="2"/>
    </row>
    <row r="842" spans="3:13" ht="13.5" customHeight="1" x14ac:dyDescent="0.25">
      <c r="C842" s="67"/>
      <c r="D842" s="44"/>
      <c r="E842" s="66"/>
      <c r="F842" s="66"/>
      <c r="G842" s="68"/>
      <c r="H842" s="69"/>
      <c r="I842" s="68"/>
      <c r="J842" s="34"/>
      <c r="K842" s="54"/>
      <c r="L842" s="31"/>
      <c r="M842" s="2"/>
    </row>
    <row r="843" spans="3:13" ht="13.5" customHeight="1" x14ac:dyDescent="0.25">
      <c r="C843" s="67"/>
      <c r="D843" s="44"/>
      <c r="E843" s="66"/>
      <c r="F843" s="66"/>
      <c r="G843" s="68"/>
      <c r="H843" s="69"/>
      <c r="I843" s="68"/>
      <c r="J843" s="34"/>
      <c r="K843" s="54"/>
      <c r="L843" s="31"/>
      <c r="M843" s="2"/>
    </row>
    <row r="844" spans="3:13" ht="13.5" customHeight="1" x14ac:dyDescent="0.25">
      <c r="C844" s="67"/>
      <c r="D844" s="44"/>
      <c r="E844" s="66"/>
      <c r="F844" s="66"/>
      <c r="G844" s="68"/>
      <c r="H844" s="69"/>
      <c r="I844" s="68"/>
      <c r="J844" s="34"/>
      <c r="K844" s="54"/>
      <c r="L844" s="31"/>
      <c r="M844" s="2"/>
    </row>
    <row r="845" spans="3:13" ht="13.5" customHeight="1" x14ac:dyDescent="0.25">
      <c r="C845" s="67"/>
      <c r="D845" s="44"/>
      <c r="E845" s="66"/>
      <c r="F845" s="66"/>
      <c r="G845" s="68"/>
      <c r="H845" s="69"/>
      <c r="I845" s="68"/>
      <c r="J845" s="34"/>
      <c r="K845" s="54"/>
      <c r="L845" s="31"/>
      <c r="M845" s="2"/>
    </row>
    <row r="846" spans="3:13" ht="13.5" customHeight="1" x14ac:dyDescent="0.25">
      <c r="C846" s="67"/>
      <c r="D846" s="44"/>
      <c r="E846" s="66"/>
      <c r="F846" s="66"/>
      <c r="G846" s="68"/>
      <c r="H846" s="69"/>
      <c r="I846" s="68"/>
      <c r="J846" s="34"/>
      <c r="K846" s="54"/>
      <c r="L846" s="31"/>
      <c r="M846" s="2"/>
    </row>
    <row r="847" spans="3:13" ht="13.5" customHeight="1" x14ac:dyDescent="0.25">
      <c r="C847" s="67"/>
      <c r="D847" s="44"/>
      <c r="E847" s="66"/>
      <c r="F847" s="66"/>
      <c r="G847" s="68"/>
      <c r="H847" s="69"/>
      <c r="I847" s="68"/>
      <c r="J847" s="34"/>
      <c r="K847" s="54"/>
      <c r="L847" s="31"/>
      <c r="M847" s="2"/>
    </row>
    <row r="848" spans="3:13" ht="13.5" customHeight="1" x14ac:dyDescent="0.25">
      <c r="C848" s="67"/>
      <c r="D848" s="44"/>
      <c r="E848" s="66"/>
      <c r="F848" s="66"/>
      <c r="G848" s="68"/>
      <c r="H848" s="69"/>
      <c r="I848" s="68"/>
      <c r="J848" s="34"/>
      <c r="K848" s="54"/>
      <c r="L848" s="31"/>
      <c r="M848" s="2"/>
    </row>
    <row r="849" spans="3:13" ht="13.5" customHeight="1" x14ac:dyDescent="0.25">
      <c r="C849" s="67"/>
      <c r="D849" s="44"/>
      <c r="E849" s="66"/>
      <c r="F849" s="66"/>
      <c r="G849" s="68"/>
      <c r="H849" s="69"/>
      <c r="I849" s="68"/>
      <c r="J849" s="34"/>
      <c r="K849" s="54"/>
      <c r="L849" s="31"/>
      <c r="M849" s="2"/>
    </row>
    <row r="850" spans="3:13" ht="13.5" customHeight="1" x14ac:dyDescent="0.25">
      <c r="C850" s="67"/>
      <c r="D850" s="44"/>
      <c r="E850" s="66"/>
      <c r="F850" s="66"/>
      <c r="G850" s="68"/>
      <c r="H850" s="69"/>
      <c r="I850" s="68"/>
      <c r="J850" s="34"/>
      <c r="K850" s="54"/>
      <c r="L850" s="31"/>
      <c r="M850" s="2"/>
    </row>
    <row r="851" spans="3:13" ht="13.5" customHeight="1" x14ac:dyDescent="0.25">
      <c r="C851" s="67"/>
      <c r="D851" s="44"/>
      <c r="E851" s="66"/>
      <c r="F851" s="66"/>
      <c r="G851" s="68"/>
      <c r="H851" s="69"/>
      <c r="I851" s="68"/>
      <c r="J851" s="34"/>
      <c r="K851" s="54"/>
      <c r="L851" s="31"/>
      <c r="M851" s="2"/>
    </row>
    <row r="852" spans="3:13" ht="13.5" customHeight="1" x14ac:dyDescent="0.25">
      <c r="C852" s="67"/>
      <c r="D852" s="44"/>
      <c r="E852" s="66"/>
      <c r="F852" s="66"/>
      <c r="G852" s="68"/>
      <c r="H852" s="69"/>
      <c r="I852" s="68"/>
      <c r="J852" s="34"/>
      <c r="K852" s="54"/>
      <c r="L852" s="31"/>
      <c r="M852" s="2"/>
    </row>
    <row r="853" spans="3:13" ht="13.5" customHeight="1" x14ac:dyDescent="0.25">
      <c r="C853" s="67"/>
      <c r="D853" s="44"/>
      <c r="E853" s="66"/>
      <c r="F853" s="66"/>
      <c r="G853" s="68"/>
      <c r="H853" s="69"/>
      <c r="I853" s="68"/>
      <c r="J853" s="34"/>
      <c r="K853" s="54"/>
      <c r="L853" s="31"/>
      <c r="M853" s="2"/>
    </row>
    <row r="854" spans="3:13" ht="13.5" customHeight="1" x14ac:dyDescent="0.25">
      <c r="C854" s="67"/>
      <c r="D854" s="44"/>
      <c r="E854" s="66"/>
      <c r="F854" s="66"/>
      <c r="G854" s="68"/>
      <c r="H854" s="69"/>
      <c r="I854" s="68"/>
      <c r="J854" s="34"/>
      <c r="K854" s="54"/>
      <c r="L854" s="31"/>
      <c r="M854" s="2"/>
    </row>
    <row r="855" spans="3:13" ht="13.5" customHeight="1" x14ac:dyDescent="0.25">
      <c r="C855" s="67"/>
      <c r="D855" s="44"/>
      <c r="E855" s="66"/>
      <c r="F855" s="66"/>
      <c r="G855" s="68"/>
      <c r="H855" s="69"/>
      <c r="I855" s="68"/>
      <c r="J855" s="34"/>
      <c r="K855" s="54"/>
      <c r="L855" s="31"/>
      <c r="M855" s="2"/>
    </row>
    <row r="856" spans="3:13" ht="13.5" customHeight="1" x14ac:dyDescent="0.25">
      <c r="C856" s="67"/>
      <c r="D856" s="44"/>
      <c r="E856" s="66"/>
      <c r="F856" s="66"/>
      <c r="G856" s="68"/>
      <c r="H856" s="69"/>
      <c r="I856" s="68"/>
      <c r="J856" s="34"/>
      <c r="K856" s="54"/>
      <c r="L856" s="31"/>
      <c r="M856" s="2"/>
    </row>
    <row r="857" spans="3:13" ht="13.5" customHeight="1" x14ac:dyDescent="0.25">
      <c r="C857" s="67"/>
      <c r="D857" s="44"/>
      <c r="E857" s="66"/>
      <c r="F857" s="66"/>
      <c r="G857" s="68"/>
      <c r="H857" s="69"/>
      <c r="I857" s="68"/>
      <c r="J857" s="34"/>
      <c r="K857" s="54"/>
      <c r="L857" s="31"/>
      <c r="M857" s="2"/>
    </row>
    <row r="858" spans="3:13" ht="13.5" customHeight="1" x14ac:dyDescent="0.25">
      <c r="C858" s="67"/>
      <c r="D858" s="44"/>
      <c r="E858" s="66"/>
      <c r="F858" s="66"/>
      <c r="G858" s="68"/>
      <c r="H858" s="69"/>
      <c r="I858" s="68"/>
      <c r="J858" s="34"/>
      <c r="K858" s="54"/>
      <c r="L858" s="31"/>
      <c r="M858" s="2"/>
    </row>
    <row r="859" spans="3:13" ht="13.5" customHeight="1" x14ac:dyDescent="0.25">
      <c r="C859" s="67"/>
      <c r="D859" s="44"/>
      <c r="E859" s="66"/>
      <c r="F859" s="66"/>
      <c r="G859" s="68"/>
      <c r="H859" s="69"/>
      <c r="I859" s="68"/>
      <c r="J859" s="34"/>
      <c r="K859" s="54"/>
      <c r="L859" s="31"/>
      <c r="M859" s="2"/>
    </row>
    <row r="860" spans="3:13" ht="13.5" customHeight="1" x14ac:dyDescent="0.25">
      <c r="C860" s="67"/>
      <c r="D860" s="44"/>
      <c r="E860" s="66"/>
      <c r="F860" s="66"/>
      <c r="G860" s="68"/>
      <c r="H860" s="69"/>
      <c r="I860" s="68"/>
      <c r="J860" s="34"/>
      <c r="K860" s="54"/>
      <c r="L860" s="31"/>
      <c r="M860" s="2"/>
    </row>
    <row r="861" spans="3:13" ht="13.5" customHeight="1" x14ac:dyDescent="0.25">
      <c r="C861" s="67"/>
      <c r="D861" s="44"/>
      <c r="E861" s="66"/>
      <c r="F861" s="66"/>
      <c r="G861" s="68"/>
      <c r="H861" s="69"/>
      <c r="I861" s="68"/>
      <c r="J861" s="34"/>
      <c r="K861" s="54"/>
      <c r="L861" s="31"/>
      <c r="M861" s="2"/>
    </row>
    <row r="862" spans="3:13" ht="13.5" customHeight="1" x14ac:dyDescent="0.25">
      <c r="C862" s="67"/>
      <c r="D862" s="44"/>
      <c r="E862" s="66"/>
      <c r="F862" s="66"/>
      <c r="G862" s="68"/>
      <c r="H862" s="69"/>
      <c r="I862" s="68"/>
      <c r="J862" s="34"/>
      <c r="K862" s="54"/>
      <c r="L862" s="31"/>
      <c r="M862" s="2"/>
    </row>
    <row r="863" spans="3:13" ht="13.5" customHeight="1" x14ac:dyDescent="0.25">
      <c r="C863" s="67"/>
      <c r="D863" s="44"/>
      <c r="E863" s="66"/>
      <c r="F863" s="66"/>
      <c r="G863" s="68"/>
      <c r="H863" s="69"/>
      <c r="I863" s="68"/>
      <c r="J863" s="34"/>
      <c r="K863" s="54"/>
      <c r="L863" s="31"/>
      <c r="M863" s="2"/>
    </row>
    <row r="864" spans="3:13" ht="13.5" customHeight="1" x14ac:dyDescent="0.25">
      <c r="C864" s="67"/>
      <c r="D864" s="44"/>
      <c r="E864" s="66"/>
      <c r="F864" s="66"/>
      <c r="G864" s="68"/>
      <c r="H864" s="69"/>
      <c r="I864" s="68"/>
      <c r="J864" s="34"/>
      <c r="K864" s="54"/>
      <c r="L864" s="31"/>
      <c r="M864" s="2"/>
    </row>
    <row r="865" spans="3:13" ht="13.5" customHeight="1" x14ac:dyDescent="0.25">
      <c r="C865" s="67"/>
      <c r="D865" s="44"/>
      <c r="E865" s="66"/>
      <c r="F865" s="66"/>
      <c r="G865" s="68"/>
      <c r="H865" s="69"/>
      <c r="I865" s="68"/>
      <c r="J865" s="34"/>
      <c r="K865" s="54"/>
      <c r="L865" s="31"/>
      <c r="M865" s="2"/>
    </row>
    <row r="866" spans="3:13" ht="13.5" customHeight="1" x14ac:dyDescent="0.25">
      <c r="C866" s="67"/>
      <c r="D866" s="44"/>
      <c r="E866" s="66"/>
      <c r="F866" s="66"/>
      <c r="G866" s="68"/>
      <c r="H866" s="69"/>
      <c r="I866" s="68"/>
      <c r="J866" s="34"/>
      <c r="K866" s="54"/>
      <c r="L866" s="31"/>
      <c r="M866" s="2"/>
    </row>
    <row r="867" spans="3:13" ht="13.5" customHeight="1" x14ac:dyDescent="0.25">
      <c r="C867" s="67"/>
      <c r="D867" s="44"/>
      <c r="E867" s="66"/>
      <c r="F867" s="66"/>
      <c r="G867" s="68"/>
      <c r="H867" s="69"/>
      <c r="I867" s="68"/>
      <c r="J867" s="34"/>
      <c r="K867" s="54"/>
      <c r="L867" s="31"/>
      <c r="M867" s="2"/>
    </row>
    <row r="868" spans="3:13" ht="13.5" customHeight="1" x14ac:dyDescent="0.25">
      <c r="C868" s="67"/>
      <c r="D868" s="44"/>
      <c r="E868" s="66"/>
      <c r="F868" s="66"/>
      <c r="G868" s="68"/>
      <c r="H868" s="69"/>
      <c r="I868" s="68"/>
      <c r="J868" s="34"/>
      <c r="K868" s="54"/>
      <c r="L868" s="31"/>
      <c r="M868" s="2"/>
    </row>
    <row r="869" spans="3:13" ht="13.5" customHeight="1" x14ac:dyDescent="0.25">
      <c r="C869" s="67"/>
      <c r="D869" s="44"/>
      <c r="E869" s="66"/>
      <c r="F869" s="66"/>
      <c r="G869" s="68"/>
      <c r="H869" s="69"/>
      <c r="I869" s="68"/>
      <c r="J869" s="34"/>
      <c r="K869" s="54"/>
      <c r="L869" s="31"/>
      <c r="M869" s="2"/>
    </row>
    <row r="870" spans="3:13" ht="13.5" customHeight="1" x14ac:dyDescent="0.25">
      <c r="C870" s="67"/>
      <c r="D870" s="44"/>
      <c r="E870" s="66"/>
      <c r="F870" s="66"/>
      <c r="G870" s="68"/>
      <c r="H870" s="69"/>
      <c r="I870" s="68"/>
      <c r="J870" s="34"/>
      <c r="K870" s="54"/>
      <c r="L870" s="31"/>
      <c r="M870" s="2"/>
    </row>
    <row r="871" spans="3:13" ht="13.5" customHeight="1" x14ac:dyDescent="0.25">
      <c r="C871" s="67"/>
      <c r="D871" s="44"/>
      <c r="E871" s="66"/>
      <c r="F871" s="66"/>
      <c r="G871" s="68"/>
      <c r="H871" s="69"/>
      <c r="I871" s="68"/>
      <c r="J871" s="34"/>
      <c r="K871" s="54"/>
      <c r="L871" s="31"/>
      <c r="M871" s="2"/>
    </row>
    <row r="872" spans="3:13" ht="13.5" customHeight="1" x14ac:dyDescent="0.25">
      <c r="C872" s="67"/>
      <c r="D872" s="44"/>
      <c r="E872" s="66"/>
      <c r="F872" s="66"/>
      <c r="G872" s="68"/>
      <c r="H872" s="69"/>
      <c r="I872" s="68"/>
      <c r="J872" s="34"/>
      <c r="K872" s="54"/>
      <c r="L872" s="31"/>
      <c r="M872" s="2"/>
    </row>
    <row r="873" spans="3:13" ht="13.5" customHeight="1" x14ac:dyDescent="0.25">
      <c r="C873" s="67"/>
      <c r="D873" s="44"/>
      <c r="E873" s="66"/>
      <c r="F873" s="66"/>
      <c r="G873" s="68"/>
      <c r="H873" s="69"/>
      <c r="I873" s="68"/>
      <c r="J873" s="34"/>
      <c r="K873" s="54"/>
      <c r="L873" s="31"/>
      <c r="M873" s="2"/>
    </row>
    <row r="874" spans="3:13" ht="13.5" customHeight="1" x14ac:dyDescent="0.25">
      <c r="C874" s="67"/>
      <c r="D874" s="44"/>
      <c r="E874" s="66"/>
      <c r="F874" s="66"/>
      <c r="G874" s="68"/>
      <c r="H874" s="69"/>
      <c r="I874" s="68"/>
      <c r="J874" s="34"/>
      <c r="K874" s="54"/>
      <c r="L874" s="31"/>
      <c r="M874" s="2"/>
    </row>
    <row r="875" spans="3:13" ht="13.5" customHeight="1" x14ac:dyDescent="0.25">
      <c r="C875" s="67"/>
      <c r="D875" s="44"/>
      <c r="E875" s="66"/>
      <c r="F875" s="66"/>
      <c r="G875" s="68"/>
      <c r="H875" s="69"/>
      <c r="I875" s="68"/>
      <c r="J875" s="34"/>
      <c r="K875" s="54"/>
      <c r="L875" s="31"/>
      <c r="M875" s="2"/>
    </row>
    <row r="876" spans="3:13" ht="13.5" customHeight="1" x14ac:dyDescent="0.25">
      <c r="C876" s="67"/>
      <c r="D876" s="44"/>
      <c r="E876" s="66"/>
      <c r="F876" s="66"/>
      <c r="G876" s="68"/>
      <c r="H876" s="69"/>
      <c r="I876" s="68"/>
      <c r="J876" s="34"/>
      <c r="K876" s="54"/>
      <c r="L876" s="31"/>
      <c r="M876" s="2"/>
    </row>
    <row r="877" spans="3:13" ht="13.5" customHeight="1" x14ac:dyDescent="0.25">
      <c r="C877" s="67"/>
      <c r="D877" s="44"/>
      <c r="E877" s="66"/>
      <c r="F877" s="66"/>
      <c r="G877" s="68"/>
      <c r="H877" s="69"/>
      <c r="I877" s="68"/>
      <c r="J877" s="34"/>
      <c r="K877" s="54"/>
      <c r="L877" s="31"/>
      <c r="M877" s="2"/>
    </row>
    <row r="878" spans="3:13" ht="13.5" customHeight="1" x14ac:dyDescent="0.25">
      <c r="C878" s="67"/>
      <c r="D878" s="44"/>
      <c r="E878" s="66"/>
      <c r="F878" s="66"/>
      <c r="G878" s="68"/>
      <c r="H878" s="69"/>
      <c r="I878" s="68"/>
      <c r="J878" s="34"/>
      <c r="K878" s="54"/>
      <c r="L878" s="31"/>
      <c r="M878" s="2"/>
    </row>
    <row r="879" spans="3:13" ht="13.5" customHeight="1" x14ac:dyDescent="0.25">
      <c r="C879" s="67"/>
      <c r="D879" s="44"/>
      <c r="E879" s="66"/>
      <c r="F879" s="66"/>
      <c r="G879" s="68"/>
      <c r="H879" s="69"/>
      <c r="I879" s="68"/>
      <c r="J879" s="34"/>
      <c r="K879" s="54"/>
      <c r="L879" s="31"/>
      <c r="M879" s="2"/>
    </row>
    <row r="880" spans="3:13" ht="13.5" customHeight="1" x14ac:dyDescent="0.25">
      <c r="C880" s="67"/>
      <c r="D880" s="44"/>
      <c r="E880" s="66"/>
      <c r="F880" s="66"/>
      <c r="G880" s="68"/>
      <c r="H880" s="69"/>
      <c r="I880" s="68"/>
      <c r="J880" s="34"/>
      <c r="K880" s="54"/>
      <c r="L880" s="31"/>
      <c r="M880" s="2"/>
    </row>
    <row r="881" spans="3:13" ht="13.5" customHeight="1" x14ac:dyDescent="0.25">
      <c r="C881" s="67"/>
      <c r="D881" s="44"/>
      <c r="E881" s="66"/>
      <c r="F881" s="66"/>
      <c r="G881" s="68"/>
      <c r="H881" s="69"/>
      <c r="I881" s="68"/>
      <c r="J881" s="34"/>
      <c r="K881" s="54"/>
      <c r="L881" s="31"/>
      <c r="M881" s="2"/>
    </row>
    <row r="882" spans="3:13" ht="13.5" customHeight="1" x14ac:dyDescent="0.25">
      <c r="C882" s="67"/>
      <c r="D882" s="44"/>
      <c r="E882" s="66"/>
      <c r="F882" s="66"/>
      <c r="G882" s="68"/>
      <c r="H882" s="69"/>
      <c r="I882" s="68"/>
      <c r="J882" s="34"/>
      <c r="K882" s="54"/>
      <c r="L882" s="31"/>
      <c r="M882" s="2"/>
    </row>
    <row r="883" spans="3:13" ht="13.5" customHeight="1" x14ac:dyDescent="0.25">
      <c r="C883" s="67"/>
      <c r="D883" s="44"/>
      <c r="E883" s="66"/>
      <c r="F883" s="66"/>
      <c r="G883" s="68"/>
      <c r="H883" s="69"/>
      <c r="I883" s="68"/>
      <c r="J883" s="34"/>
      <c r="K883" s="54"/>
      <c r="L883" s="31"/>
      <c r="M883" s="2"/>
    </row>
    <row r="884" spans="3:13" ht="13.5" customHeight="1" x14ac:dyDescent="0.25">
      <c r="C884" s="67"/>
      <c r="D884" s="44"/>
      <c r="E884" s="66"/>
      <c r="F884" s="66"/>
      <c r="G884" s="68"/>
      <c r="H884" s="69"/>
      <c r="I884" s="68"/>
      <c r="J884" s="34"/>
      <c r="K884" s="54"/>
      <c r="L884" s="31"/>
      <c r="M884" s="2"/>
    </row>
    <row r="885" spans="3:13" ht="13.5" customHeight="1" x14ac:dyDescent="0.25">
      <c r="C885" s="67"/>
      <c r="D885" s="44"/>
      <c r="E885" s="66"/>
      <c r="F885" s="66"/>
      <c r="G885" s="68"/>
      <c r="H885" s="69"/>
      <c r="I885" s="68"/>
      <c r="J885" s="34"/>
      <c r="K885" s="54"/>
      <c r="L885" s="31"/>
      <c r="M885" s="2"/>
    </row>
    <row r="886" spans="3:13" ht="13.5" customHeight="1" x14ac:dyDescent="0.25">
      <c r="C886" s="67"/>
      <c r="D886" s="44"/>
      <c r="E886" s="66"/>
      <c r="F886" s="66"/>
      <c r="G886" s="68"/>
      <c r="H886" s="69"/>
      <c r="I886" s="68"/>
      <c r="J886" s="34"/>
      <c r="K886" s="54"/>
      <c r="L886" s="31"/>
      <c r="M886" s="2"/>
    </row>
    <row r="887" spans="3:13" ht="13.5" customHeight="1" x14ac:dyDescent="0.25">
      <c r="C887" s="67"/>
      <c r="D887" s="44"/>
      <c r="E887" s="66"/>
      <c r="F887" s="66"/>
      <c r="G887" s="68"/>
      <c r="H887" s="69"/>
      <c r="I887" s="68"/>
      <c r="J887" s="35"/>
      <c r="K887" s="54"/>
      <c r="L887" s="31"/>
      <c r="M887" s="2"/>
    </row>
    <row r="888" spans="3:13" ht="13.5" customHeight="1" x14ac:dyDescent="0.25">
      <c r="C888" s="67"/>
      <c r="D888" s="44"/>
      <c r="E888" s="66"/>
      <c r="F888" s="66"/>
      <c r="G888" s="68"/>
      <c r="H888" s="69"/>
      <c r="I888" s="68"/>
      <c r="J888" s="35"/>
      <c r="K888" s="54"/>
      <c r="L888" s="31"/>
      <c r="M888" s="2"/>
    </row>
    <row r="889" spans="3:13" ht="13.5" customHeight="1" x14ac:dyDescent="0.25">
      <c r="C889" s="67"/>
      <c r="D889" s="44"/>
      <c r="E889" s="66"/>
      <c r="F889" s="66"/>
      <c r="G889" s="68"/>
      <c r="H889" s="69"/>
      <c r="I889" s="68"/>
      <c r="J889" s="35"/>
      <c r="K889" s="54"/>
      <c r="L889" s="31"/>
      <c r="M889" s="2"/>
    </row>
    <row r="890" spans="3:13" ht="13.5" customHeight="1" x14ac:dyDescent="0.25">
      <c r="C890" s="67"/>
      <c r="D890" s="44"/>
      <c r="E890" s="66"/>
      <c r="F890" s="66"/>
      <c r="G890" s="68"/>
      <c r="H890" s="69"/>
      <c r="I890" s="68"/>
      <c r="J890" s="35"/>
      <c r="K890" s="54"/>
      <c r="L890" s="31"/>
      <c r="M890" s="2"/>
    </row>
    <row r="891" spans="3:13" ht="13.5" customHeight="1" x14ac:dyDescent="0.25">
      <c r="C891" s="67"/>
      <c r="D891" s="44"/>
      <c r="E891" s="66"/>
      <c r="F891" s="66"/>
      <c r="G891" s="68"/>
      <c r="H891" s="69"/>
      <c r="I891" s="68"/>
      <c r="J891" s="35"/>
      <c r="K891" s="54"/>
      <c r="L891" s="31"/>
      <c r="M891" s="2"/>
    </row>
    <row r="892" spans="3:13" ht="13.5" customHeight="1" x14ac:dyDescent="0.25">
      <c r="C892" s="67"/>
      <c r="D892" s="44"/>
      <c r="E892" s="66"/>
      <c r="F892" s="66"/>
      <c r="G892" s="68"/>
      <c r="H892" s="69"/>
      <c r="I892" s="68"/>
      <c r="J892" s="35"/>
      <c r="K892" s="54"/>
      <c r="L892" s="31"/>
      <c r="M892" s="2"/>
    </row>
    <row r="893" spans="3:13" ht="13.5" customHeight="1" x14ac:dyDescent="0.25">
      <c r="C893" s="67"/>
      <c r="D893" s="44"/>
      <c r="E893" s="66"/>
      <c r="F893" s="66"/>
      <c r="G893" s="68"/>
      <c r="H893" s="69"/>
      <c r="I893" s="68"/>
      <c r="J893" s="35"/>
      <c r="K893" s="54"/>
      <c r="L893" s="31"/>
      <c r="M893" s="2"/>
    </row>
    <row r="894" spans="3:13" ht="13.5" customHeight="1" x14ac:dyDescent="0.25">
      <c r="C894" s="67"/>
      <c r="D894" s="44"/>
      <c r="E894" s="66"/>
      <c r="F894" s="66"/>
      <c r="G894" s="68"/>
      <c r="H894" s="69"/>
      <c r="I894" s="68"/>
      <c r="J894" s="35"/>
      <c r="K894" s="54"/>
      <c r="L894" s="31"/>
      <c r="M894" s="2"/>
    </row>
    <row r="895" spans="3:13" ht="13.5" customHeight="1" x14ac:dyDescent="0.25">
      <c r="C895" s="67"/>
      <c r="D895" s="44"/>
      <c r="E895" s="66"/>
      <c r="F895" s="66"/>
      <c r="G895" s="68"/>
      <c r="H895" s="69"/>
      <c r="I895" s="68"/>
      <c r="J895" s="35"/>
      <c r="K895" s="54"/>
      <c r="L895" s="31"/>
      <c r="M895" s="2"/>
    </row>
    <row r="896" spans="3:13" ht="13.5" customHeight="1" x14ac:dyDescent="0.25">
      <c r="C896" s="67"/>
      <c r="D896" s="44"/>
      <c r="E896" s="66"/>
      <c r="F896" s="66"/>
      <c r="G896" s="68"/>
      <c r="H896" s="69"/>
      <c r="I896" s="68"/>
      <c r="J896" s="35"/>
      <c r="K896" s="54"/>
      <c r="L896" s="31"/>
      <c r="M896" s="2"/>
    </row>
    <row r="897" spans="3:13" ht="13.5" customHeight="1" x14ac:dyDescent="0.25">
      <c r="C897" s="67"/>
      <c r="D897" s="44"/>
      <c r="E897" s="66"/>
      <c r="F897" s="66"/>
      <c r="G897" s="68"/>
      <c r="H897" s="69"/>
      <c r="I897" s="68"/>
      <c r="J897" s="35"/>
      <c r="K897" s="54"/>
      <c r="L897" s="31"/>
      <c r="M897" s="2"/>
    </row>
    <row r="898" spans="3:13" ht="13.5" customHeight="1" x14ac:dyDescent="0.25">
      <c r="C898" s="67"/>
      <c r="D898" s="44"/>
      <c r="E898" s="66"/>
      <c r="F898" s="66"/>
      <c r="G898" s="68"/>
      <c r="H898" s="69"/>
      <c r="I898" s="68"/>
      <c r="J898" s="35"/>
      <c r="K898" s="54"/>
      <c r="L898" s="31"/>
      <c r="M898" s="2"/>
    </row>
    <row r="899" spans="3:13" ht="13.5" customHeight="1" x14ac:dyDescent="0.25">
      <c r="C899" s="67"/>
      <c r="D899" s="44"/>
      <c r="E899" s="66"/>
      <c r="F899" s="66"/>
      <c r="G899" s="68"/>
      <c r="H899" s="69"/>
      <c r="I899" s="68"/>
      <c r="J899" s="35"/>
      <c r="K899" s="54"/>
      <c r="L899" s="31"/>
      <c r="M899" s="2"/>
    </row>
    <row r="900" spans="3:13" ht="13.5" customHeight="1" x14ac:dyDescent="0.25">
      <c r="C900" s="67"/>
      <c r="D900" s="44"/>
      <c r="E900" s="66"/>
      <c r="F900" s="66"/>
      <c r="G900" s="68"/>
      <c r="H900" s="69"/>
      <c r="I900" s="68"/>
      <c r="J900" s="34"/>
      <c r="K900" s="54"/>
      <c r="L900" s="31"/>
      <c r="M900" s="2"/>
    </row>
    <row r="901" spans="3:13" ht="13.5" customHeight="1" x14ac:dyDescent="0.25">
      <c r="C901" s="67"/>
      <c r="D901" s="44"/>
      <c r="E901" s="66"/>
      <c r="F901" s="66"/>
      <c r="G901" s="68"/>
      <c r="H901" s="69"/>
      <c r="I901" s="68"/>
      <c r="J901" s="34"/>
      <c r="K901" s="54"/>
      <c r="L901" s="31"/>
      <c r="M901" s="2"/>
    </row>
    <row r="902" spans="3:13" ht="13.5" customHeight="1" x14ac:dyDescent="0.25">
      <c r="C902" s="67"/>
      <c r="D902" s="44"/>
      <c r="E902" s="66"/>
      <c r="F902" s="66"/>
      <c r="G902" s="68"/>
      <c r="H902" s="69"/>
      <c r="I902" s="68"/>
      <c r="J902" s="34"/>
      <c r="K902" s="54"/>
      <c r="L902" s="31"/>
      <c r="M902" s="2"/>
    </row>
    <row r="903" spans="3:13" ht="13.5" customHeight="1" x14ac:dyDescent="0.25">
      <c r="C903" s="67"/>
      <c r="D903" s="44"/>
      <c r="E903" s="66"/>
      <c r="F903" s="66"/>
      <c r="G903" s="68"/>
      <c r="H903" s="69"/>
      <c r="I903" s="68"/>
      <c r="J903" s="34"/>
      <c r="K903" s="54"/>
      <c r="L903" s="31"/>
      <c r="M903" s="2"/>
    </row>
    <row r="904" spans="3:13" ht="13.5" customHeight="1" x14ac:dyDescent="0.25">
      <c r="C904" s="67"/>
      <c r="D904" s="44"/>
      <c r="E904" s="66"/>
      <c r="F904" s="66"/>
      <c r="G904" s="68"/>
      <c r="H904" s="69"/>
      <c r="I904" s="68"/>
      <c r="J904" s="34"/>
      <c r="K904" s="54"/>
      <c r="L904" s="31"/>
      <c r="M904" s="2"/>
    </row>
    <row r="905" spans="3:13" ht="13.5" customHeight="1" x14ac:dyDescent="0.25">
      <c r="C905" s="67"/>
      <c r="D905" s="44"/>
      <c r="E905" s="66"/>
      <c r="F905" s="66"/>
      <c r="G905" s="68"/>
      <c r="H905" s="69"/>
      <c r="I905" s="68"/>
      <c r="J905" s="34"/>
      <c r="K905" s="54"/>
      <c r="L905" s="31"/>
      <c r="M905" s="2"/>
    </row>
    <row r="906" spans="3:13" ht="13.5" customHeight="1" x14ac:dyDescent="0.25">
      <c r="C906" s="67"/>
      <c r="D906" s="44"/>
      <c r="E906" s="66"/>
      <c r="F906" s="66"/>
      <c r="G906" s="68"/>
      <c r="H906" s="69"/>
      <c r="I906" s="68"/>
      <c r="J906" s="34"/>
      <c r="K906" s="54"/>
      <c r="L906" s="31"/>
      <c r="M906" s="2"/>
    </row>
    <row r="907" spans="3:13" ht="13.5" customHeight="1" x14ac:dyDescent="0.25">
      <c r="C907" s="67"/>
      <c r="D907" s="44"/>
      <c r="E907" s="66"/>
      <c r="F907" s="66"/>
      <c r="G907" s="68"/>
      <c r="H907" s="69"/>
      <c r="I907" s="68"/>
      <c r="J907" s="34"/>
      <c r="K907" s="54"/>
      <c r="L907" s="31"/>
      <c r="M907" s="2"/>
    </row>
    <row r="908" spans="3:13" ht="13.5" customHeight="1" x14ac:dyDescent="0.25">
      <c r="C908" s="67"/>
      <c r="D908" s="44"/>
      <c r="E908" s="66"/>
      <c r="F908" s="66"/>
      <c r="G908" s="68"/>
      <c r="H908" s="69"/>
      <c r="I908" s="68"/>
      <c r="J908" s="34"/>
      <c r="K908" s="54"/>
      <c r="L908" s="31"/>
      <c r="M908" s="2"/>
    </row>
    <row r="909" spans="3:13" ht="13.5" customHeight="1" x14ac:dyDescent="0.25">
      <c r="C909" s="67"/>
      <c r="D909" s="44"/>
      <c r="E909" s="66"/>
      <c r="F909" s="66"/>
      <c r="G909" s="68"/>
      <c r="H909" s="69"/>
      <c r="I909" s="68"/>
      <c r="J909" s="34"/>
      <c r="K909" s="54"/>
      <c r="L909" s="31"/>
      <c r="M909" s="2"/>
    </row>
    <row r="910" spans="3:13" ht="13.5" customHeight="1" x14ac:dyDescent="0.25">
      <c r="C910" s="67"/>
      <c r="D910" s="44"/>
      <c r="E910" s="66"/>
      <c r="F910" s="66"/>
      <c r="G910" s="68"/>
      <c r="H910" s="69"/>
      <c r="I910" s="68"/>
      <c r="J910" s="34"/>
      <c r="K910" s="54"/>
      <c r="L910" s="31"/>
      <c r="M910" s="2"/>
    </row>
    <row r="911" spans="3:13" ht="13.5" customHeight="1" x14ac:dyDescent="0.25">
      <c r="C911" s="67"/>
      <c r="D911" s="44"/>
      <c r="E911" s="66"/>
      <c r="F911" s="66"/>
      <c r="G911" s="68"/>
      <c r="H911" s="69"/>
      <c r="I911" s="68"/>
      <c r="J911" s="34"/>
      <c r="K911" s="54"/>
      <c r="L911" s="31"/>
      <c r="M911" s="2"/>
    </row>
    <row r="912" spans="3:13" ht="13.5" customHeight="1" x14ac:dyDescent="0.25">
      <c r="C912" s="67"/>
      <c r="D912" s="44"/>
      <c r="E912" s="66"/>
      <c r="F912" s="66"/>
      <c r="G912" s="68"/>
      <c r="H912" s="69"/>
      <c r="I912" s="68"/>
      <c r="J912" s="34"/>
      <c r="K912" s="54"/>
      <c r="L912" s="31"/>
      <c r="M912" s="2"/>
    </row>
    <row r="913" spans="3:13" ht="15" customHeight="1" x14ac:dyDescent="0.25">
      <c r="C913" s="67"/>
      <c r="D913" s="44"/>
      <c r="E913" s="66"/>
      <c r="F913" s="66"/>
      <c r="G913" s="68"/>
      <c r="H913" s="69"/>
      <c r="I913" s="68"/>
      <c r="J913" s="34"/>
      <c r="K913" s="54"/>
      <c r="L913" s="31"/>
      <c r="M913" s="2"/>
    </row>
    <row r="914" spans="3:13" ht="15" customHeight="1" x14ac:dyDescent="0.25">
      <c r="C914" s="67"/>
      <c r="D914" s="44"/>
      <c r="E914" s="66"/>
      <c r="F914" s="66"/>
      <c r="G914" s="68"/>
      <c r="H914" s="69"/>
      <c r="I914" s="68"/>
      <c r="J914" s="34"/>
      <c r="K914" s="54"/>
      <c r="L914" s="31"/>
      <c r="M914" s="2"/>
    </row>
    <row r="915" spans="3:13" ht="13.5" customHeight="1" x14ac:dyDescent="0.25">
      <c r="C915" s="67"/>
      <c r="D915" s="44"/>
      <c r="E915" s="66"/>
      <c r="F915" s="66"/>
      <c r="G915" s="68"/>
      <c r="H915" s="69"/>
      <c r="I915" s="68"/>
      <c r="J915" s="34"/>
      <c r="K915" s="54"/>
      <c r="L915" s="31"/>
      <c r="M915" s="2"/>
    </row>
    <row r="916" spans="3:13" ht="13.5" customHeight="1" x14ac:dyDescent="0.25">
      <c r="C916" s="67"/>
      <c r="D916" s="44"/>
      <c r="E916" s="66"/>
      <c r="F916" s="66"/>
      <c r="G916" s="68"/>
      <c r="H916" s="69"/>
      <c r="I916" s="68"/>
      <c r="J916" s="34"/>
      <c r="K916" s="54"/>
      <c r="L916" s="31"/>
      <c r="M916" s="2"/>
    </row>
    <row r="917" spans="3:13" ht="13.5" customHeight="1" x14ac:dyDescent="0.25">
      <c r="C917" s="67"/>
      <c r="D917" s="44"/>
      <c r="E917" s="66"/>
      <c r="F917" s="66"/>
      <c r="G917" s="68"/>
      <c r="H917" s="69"/>
      <c r="I917" s="68"/>
      <c r="J917" s="34"/>
      <c r="K917" s="54"/>
      <c r="L917" s="31"/>
      <c r="M917" s="2"/>
    </row>
    <row r="918" spans="3:13" ht="13.5" customHeight="1" x14ac:dyDescent="0.25">
      <c r="C918" s="67"/>
      <c r="D918" s="44"/>
      <c r="E918" s="66"/>
      <c r="F918" s="66"/>
      <c r="G918" s="68"/>
      <c r="H918" s="69"/>
      <c r="I918" s="68"/>
      <c r="J918" s="34"/>
      <c r="K918" s="54"/>
      <c r="L918" s="31"/>
      <c r="M918" s="2"/>
    </row>
    <row r="919" spans="3:13" ht="13.5" customHeight="1" x14ac:dyDescent="0.25">
      <c r="C919" s="67"/>
      <c r="D919" s="44"/>
      <c r="E919" s="66"/>
      <c r="F919" s="66"/>
      <c r="G919" s="68"/>
      <c r="H919" s="69"/>
      <c r="I919" s="68"/>
      <c r="J919" s="34"/>
      <c r="K919" s="54"/>
      <c r="L919" s="31"/>
      <c r="M919" s="2"/>
    </row>
    <row r="920" spans="3:13" ht="13.5" customHeight="1" x14ac:dyDescent="0.25">
      <c r="C920" s="67"/>
      <c r="D920" s="44"/>
      <c r="E920" s="66"/>
      <c r="F920" s="66"/>
      <c r="G920" s="68"/>
      <c r="H920" s="69"/>
      <c r="I920" s="68"/>
      <c r="J920" s="34"/>
      <c r="K920" s="54"/>
      <c r="L920" s="31"/>
      <c r="M920" s="2"/>
    </row>
    <row r="921" spans="3:13" ht="13.5" customHeight="1" x14ac:dyDescent="0.25">
      <c r="C921" s="67"/>
      <c r="D921" s="44"/>
      <c r="E921" s="66"/>
      <c r="F921" s="66"/>
      <c r="G921" s="68"/>
      <c r="H921" s="69"/>
      <c r="I921" s="68"/>
      <c r="J921" s="34"/>
      <c r="K921" s="54"/>
      <c r="L921" s="31"/>
      <c r="M921" s="2"/>
    </row>
    <row r="922" spans="3:13" ht="13.5" customHeight="1" x14ac:dyDescent="0.25">
      <c r="C922" s="67"/>
      <c r="D922" s="44"/>
      <c r="E922" s="66"/>
      <c r="F922" s="66"/>
      <c r="G922" s="68"/>
      <c r="H922" s="69"/>
      <c r="I922" s="68"/>
      <c r="J922" s="34"/>
      <c r="K922" s="54"/>
      <c r="L922" s="31"/>
      <c r="M922" s="2"/>
    </row>
    <row r="923" spans="3:13" ht="13.5" customHeight="1" x14ac:dyDescent="0.25">
      <c r="C923" s="67"/>
      <c r="D923" s="44"/>
      <c r="E923" s="66"/>
      <c r="F923" s="66"/>
      <c r="G923" s="68"/>
      <c r="H923" s="69"/>
      <c r="I923" s="68"/>
      <c r="J923" s="34"/>
      <c r="K923" s="54"/>
      <c r="L923" s="31"/>
      <c r="M923" s="2"/>
    </row>
    <row r="924" spans="3:13" ht="13.5" customHeight="1" x14ac:dyDescent="0.25">
      <c r="C924" s="67"/>
      <c r="D924" s="44"/>
      <c r="E924" s="66"/>
      <c r="F924" s="66"/>
      <c r="G924" s="68"/>
      <c r="H924" s="69"/>
      <c r="I924" s="68"/>
      <c r="J924" s="34"/>
      <c r="K924" s="54"/>
      <c r="L924" s="31"/>
      <c r="M924" s="2"/>
    </row>
    <row r="925" spans="3:13" ht="13.5" customHeight="1" x14ac:dyDescent="0.25">
      <c r="C925" s="67"/>
      <c r="D925" s="44"/>
      <c r="E925" s="66"/>
      <c r="F925" s="66"/>
      <c r="G925" s="68"/>
      <c r="H925" s="69"/>
      <c r="I925" s="68"/>
      <c r="J925" s="34"/>
      <c r="K925" s="54"/>
      <c r="L925" s="31"/>
      <c r="M925" s="2"/>
    </row>
    <row r="926" spans="3:13" ht="13.5" customHeight="1" x14ac:dyDescent="0.25">
      <c r="C926" s="67"/>
      <c r="D926" s="44"/>
      <c r="E926" s="66"/>
      <c r="F926" s="66"/>
      <c r="G926" s="68"/>
      <c r="H926" s="69"/>
      <c r="I926" s="68"/>
      <c r="J926" s="34"/>
      <c r="K926" s="54"/>
      <c r="L926" s="31"/>
      <c r="M926" s="2"/>
    </row>
    <row r="927" spans="3:13" ht="13.5" customHeight="1" x14ac:dyDescent="0.25">
      <c r="C927" s="67"/>
      <c r="D927" s="44"/>
      <c r="E927" s="66"/>
      <c r="F927" s="66"/>
      <c r="G927" s="68"/>
      <c r="H927" s="69"/>
      <c r="I927" s="68"/>
      <c r="J927" s="34"/>
      <c r="K927" s="54"/>
      <c r="L927" s="31"/>
      <c r="M927" s="2"/>
    </row>
    <row r="928" spans="3:13" ht="13.5" customHeight="1" x14ac:dyDescent="0.25">
      <c r="C928" s="67"/>
      <c r="D928" s="44"/>
      <c r="E928" s="66"/>
      <c r="F928" s="66"/>
      <c r="G928" s="68"/>
      <c r="H928" s="69"/>
      <c r="I928" s="68"/>
      <c r="J928" s="34"/>
      <c r="K928" s="54"/>
      <c r="L928" s="31"/>
      <c r="M928" s="2"/>
    </row>
    <row r="929" spans="3:13" ht="13.5" customHeight="1" x14ac:dyDescent="0.25">
      <c r="C929" s="67"/>
      <c r="D929" s="44"/>
      <c r="E929" s="66"/>
      <c r="F929" s="66"/>
      <c r="G929" s="68"/>
      <c r="H929" s="69"/>
      <c r="I929" s="68"/>
      <c r="J929" s="34"/>
      <c r="K929" s="54"/>
      <c r="L929" s="31"/>
      <c r="M929" s="2"/>
    </row>
    <row r="930" spans="3:13" ht="13.5" customHeight="1" x14ac:dyDescent="0.25">
      <c r="C930" s="67"/>
      <c r="D930" s="44"/>
      <c r="E930" s="66"/>
      <c r="F930" s="66"/>
      <c r="G930" s="68"/>
      <c r="H930" s="69"/>
      <c r="I930" s="68"/>
      <c r="J930" s="34"/>
      <c r="K930" s="54"/>
      <c r="L930" s="31"/>
      <c r="M930" s="2"/>
    </row>
    <row r="931" spans="3:13" ht="13.5" customHeight="1" x14ac:dyDescent="0.25">
      <c r="C931" s="67"/>
      <c r="D931" s="44"/>
      <c r="E931" s="66"/>
      <c r="F931" s="66"/>
      <c r="G931" s="68"/>
      <c r="H931" s="69"/>
      <c r="I931" s="68"/>
      <c r="J931" s="34"/>
      <c r="K931" s="54"/>
      <c r="L931" s="31"/>
      <c r="M931" s="2"/>
    </row>
    <row r="932" spans="3:13" ht="13.5" customHeight="1" x14ac:dyDescent="0.25">
      <c r="C932" s="67"/>
      <c r="D932" s="44"/>
      <c r="E932" s="66"/>
      <c r="F932" s="66"/>
      <c r="G932" s="68"/>
      <c r="H932" s="69"/>
      <c r="I932" s="68"/>
      <c r="J932" s="34"/>
      <c r="K932" s="54"/>
      <c r="L932" s="31"/>
      <c r="M932" s="2"/>
    </row>
    <row r="933" spans="3:13" ht="13.5" customHeight="1" x14ac:dyDescent="0.25">
      <c r="C933" s="67"/>
      <c r="D933" s="44"/>
      <c r="E933" s="66"/>
      <c r="F933" s="66"/>
      <c r="G933" s="68"/>
      <c r="H933" s="69"/>
      <c r="I933" s="68"/>
      <c r="J933" s="34"/>
      <c r="K933" s="54"/>
      <c r="L933" s="31"/>
      <c r="M933" s="2"/>
    </row>
    <row r="934" spans="3:13" ht="13.5" customHeight="1" x14ac:dyDescent="0.25">
      <c r="C934" s="67"/>
      <c r="D934" s="44"/>
      <c r="E934" s="66"/>
      <c r="F934" s="66"/>
      <c r="G934" s="68"/>
      <c r="H934" s="69"/>
      <c r="I934" s="68"/>
      <c r="J934" s="34"/>
      <c r="K934" s="54"/>
      <c r="L934" s="31"/>
      <c r="M934" s="2"/>
    </row>
    <row r="935" spans="3:13" ht="13.5" customHeight="1" x14ac:dyDescent="0.25">
      <c r="C935" s="67"/>
      <c r="D935" s="44"/>
      <c r="E935" s="66"/>
      <c r="F935" s="66"/>
      <c r="G935" s="68"/>
      <c r="H935" s="69"/>
      <c r="I935" s="68"/>
      <c r="J935" s="34"/>
      <c r="K935" s="54"/>
      <c r="L935" s="31"/>
      <c r="M935" s="2"/>
    </row>
    <row r="936" spans="3:13" ht="13.5" customHeight="1" x14ac:dyDescent="0.25">
      <c r="C936" s="67"/>
      <c r="D936" s="44"/>
      <c r="E936" s="66"/>
      <c r="F936" s="66"/>
      <c r="G936" s="68"/>
      <c r="H936" s="69"/>
      <c r="I936" s="68"/>
      <c r="J936" s="34"/>
      <c r="K936" s="54"/>
      <c r="L936" s="31"/>
      <c r="M936" s="2"/>
    </row>
    <row r="937" spans="3:13" ht="13.5" customHeight="1" x14ac:dyDescent="0.25">
      <c r="C937" s="67"/>
      <c r="D937" s="44"/>
      <c r="E937" s="66"/>
      <c r="F937" s="66"/>
      <c r="G937" s="68"/>
      <c r="H937" s="69"/>
      <c r="I937" s="68"/>
      <c r="J937" s="34"/>
      <c r="K937" s="54"/>
      <c r="L937" s="31"/>
      <c r="M937" s="2"/>
    </row>
    <row r="938" spans="3:13" ht="13.5" customHeight="1" x14ac:dyDescent="0.25">
      <c r="C938" s="67"/>
      <c r="D938" s="44"/>
      <c r="E938" s="66"/>
      <c r="F938" s="66"/>
      <c r="G938" s="68"/>
      <c r="H938" s="69"/>
      <c r="I938" s="68"/>
      <c r="J938" s="34"/>
      <c r="K938" s="54"/>
      <c r="L938" s="31"/>
      <c r="M938" s="2"/>
    </row>
    <row r="939" spans="3:13" ht="13.5" customHeight="1" x14ac:dyDescent="0.25">
      <c r="C939" s="67"/>
      <c r="D939" s="44"/>
      <c r="E939" s="66"/>
      <c r="F939" s="66"/>
      <c r="G939" s="68"/>
      <c r="H939" s="69"/>
      <c r="I939" s="68"/>
      <c r="J939" s="34"/>
      <c r="K939" s="54"/>
      <c r="L939" s="31"/>
      <c r="M939" s="2"/>
    </row>
    <row r="940" spans="3:13" ht="13.5" customHeight="1" x14ac:dyDescent="0.25">
      <c r="C940" s="67"/>
      <c r="D940" s="44"/>
      <c r="E940" s="66"/>
      <c r="F940" s="66"/>
      <c r="G940" s="68"/>
      <c r="H940" s="69"/>
      <c r="I940" s="68"/>
      <c r="J940" s="34"/>
      <c r="K940" s="54"/>
      <c r="L940" s="31"/>
      <c r="M940" s="2"/>
    </row>
    <row r="941" spans="3:13" ht="13.5" customHeight="1" x14ac:dyDescent="0.25">
      <c r="C941" s="67"/>
      <c r="D941" s="44"/>
      <c r="E941" s="66"/>
      <c r="F941" s="66"/>
      <c r="G941" s="68"/>
      <c r="H941" s="69"/>
      <c r="I941" s="68"/>
      <c r="J941" s="34"/>
      <c r="K941" s="54"/>
      <c r="L941" s="31"/>
      <c r="M941" s="2"/>
    </row>
    <row r="942" spans="3:13" ht="13.5" customHeight="1" x14ac:dyDescent="0.25">
      <c r="C942" s="67"/>
      <c r="D942" s="44"/>
      <c r="E942" s="66"/>
      <c r="F942" s="66"/>
      <c r="G942" s="68"/>
      <c r="H942" s="69"/>
      <c r="I942" s="68"/>
      <c r="J942" s="34"/>
      <c r="K942" s="54"/>
      <c r="L942" s="31"/>
      <c r="M942" s="2"/>
    </row>
    <row r="943" spans="3:13" ht="13.5" customHeight="1" x14ac:dyDescent="0.25">
      <c r="C943" s="67"/>
      <c r="D943" s="44"/>
      <c r="E943" s="66"/>
      <c r="F943" s="66"/>
      <c r="G943" s="68"/>
      <c r="H943" s="69"/>
      <c r="I943" s="68"/>
      <c r="J943" s="34"/>
      <c r="K943" s="54"/>
      <c r="L943" s="31"/>
      <c r="M943" s="2"/>
    </row>
    <row r="944" spans="3:13" ht="13.5" customHeight="1" x14ac:dyDescent="0.25">
      <c r="C944" s="67"/>
      <c r="D944" s="44"/>
      <c r="E944" s="66"/>
      <c r="F944" s="66"/>
      <c r="G944" s="68"/>
      <c r="H944" s="69"/>
      <c r="I944" s="68"/>
      <c r="J944" s="34"/>
      <c r="K944" s="54"/>
      <c r="L944" s="31"/>
      <c r="M944" s="2"/>
    </row>
    <row r="945" spans="3:13" ht="13.5" customHeight="1" x14ac:dyDescent="0.25">
      <c r="C945" s="67"/>
      <c r="D945" s="44"/>
      <c r="E945" s="66"/>
      <c r="F945" s="66"/>
      <c r="G945" s="68"/>
      <c r="H945" s="69"/>
      <c r="I945" s="68"/>
      <c r="J945" s="34"/>
      <c r="K945" s="54"/>
      <c r="L945" s="31"/>
      <c r="M945" s="2"/>
    </row>
    <row r="946" spans="3:13" ht="13.5" customHeight="1" x14ac:dyDescent="0.25">
      <c r="C946" s="67"/>
      <c r="D946" s="44"/>
      <c r="E946" s="66"/>
      <c r="F946" s="66"/>
      <c r="G946" s="68"/>
      <c r="H946" s="69"/>
      <c r="I946" s="68"/>
      <c r="J946" s="34"/>
      <c r="K946" s="54"/>
      <c r="L946" s="31"/>
      <c r="M946" s="2"/>
    </row>
    <row r="947" spans="3:13" ht="13.5" customHeight="1" x14ac:dyDescent="0.25">
      <c r="C947" s="67"/>
      <c r="D947" s="44"/>
      <c r="E947" s="66"/>
      <c r="F947" s="66"/>
      <c r="G947" s="68"/>
      <c r="H947" s="69"/>
      <c r="I947" s="68"/>
      <c r="J947" s="34"/>
      <c r="K947" s="54"/>
      <c r="L947" s="31"/>
      <c r="M947" s="2"/>
    </row>
    <row r="948" spans="3:13" ht="13.5" customHeight="1" x14ac:dyDescent="0.25">
      <c r="C948" s="67"/>
      <c r="D948" s="44"/>
      <c r="E948" s="66"/>
      <c r="F948" s="66"/>
      <c r="G948" s="68"/>
      <c r="H948" s="69"/>
      <c r="I948" s="68"/>
      <c r="J948" s="34"/>
      <c r="K948" s="54"/>
      <c r="L948" s="31"/>
      <c r="M948" s="2"/>
    </row>
    <row r="949" spans="3:13" ht="13.5" customHeight="1" x14ac:dyDescent="0.25">
      <c r="C949" s="67"/>
      <c r="D949" s="44"/>
      <c r="E949" s="66"/>
      <c r="F949" s="66"/>
      <c r="G949" s="68"/>
      <c r="H949" s="69"/>
      <c r="I949" s="68"/>
      <c r="J949" s="34"/>
      <c r="K949" s="54"/>
      <c r="L949" s="31"/>
      <c r="M949" s="2"/>
    </row>
    <row r="950" spans="3:13" ht="13.5" customHeight="1" x14ac:dyDescent="0.25">
      <c r="C950" s="67"/>
      <c r="D950" s="44"/>
      <c r="E950" s="66"/>
      <c r="F950" s="66"/>
      <c r="G950" s="68"/>
      <c r="H950" s="69"/>
      <c r="I950" s="68"/>
      <c r="J950" s="34"/>
      <c r="K950" s="54"/>
      <c r="L950" s="31"/>
      <c r="M950" s="2"/>
    </row>
    <row r="951" spans="3:13" ht="13.5" customHeight="1" x14ac:dyDescent="0.25">
      <c r="C951" s="67"/>
      <c r="D951" s="44"/>
      <c r="E951" s="66"/>
      <c r="F951" s="66"/>
      <c r="G951" s="68"/>
      <c r="H951" s="69"/>
      <c r="I951" s="68"/>
      <c r="J951" s="34"/>
      <c r="K951" s="54"/>
      <c r="L951" s="31"/>
      <c r="M951" s="2"/>
    </row>
    <row r="952" spans="3:13" ht="13.5" customHeight="1" x14ac:dyDescent="0.25">
      <c r="C952" s="67"/>
      <c r="D952" s="44"/>
      <c r="E952" s="66"/>
      <c r="F952" s="66"/>
      <c r="G952" s="68"/>
      <c r="H952" s="69"/>
      <c r="I952" s="68"/>
      <c r="J952" s="34"/>
      <c r="K952" s="54"/>
      <c r="L952" s="31"/>
      <c r="M952" s="2"/>
    </row>
    <row r="953" spans="3:13" ht="13.5" customHeight="1" x14ac:dyDescent="0.25">
      <c r="C953" s="67"/>
      <c r="D953" s="44"/>
      <c r="E953" s="66"/>
      <c r="F953" s="66"/>
      <c r="G953" s="68"/>
      <c r="H953" s="69"/>
      <c r="I953" s="68"/>
      <c r="J953" s="34"/>
      <c r="K953" s="54"/>
      <c r="L953" s="31"/>
      <c r="M953" s="2"/>
    </row>
    <row r="954" spans="3:13" ht="13.5" customHeight="1" x14ac:dyDescent="0.25">
      <c r="C954" s="67"/>
      <c r="D954" s="44"/>
      <c r="E954" s="66"/>
      <c r="F954" s="66"/>
      <c r="G954" s="68"/>
      <c r="H954" s="69"/>
      <c r="I954" s="68"/>
      <c r="J954" s="34"/>
      <c r="K954" s="54"/>
      <c r="L954" s="31"/>
      <c r="M954" s="2"/>
    </row>
    <row r="955" spans="3:13" ht="13.5" customHeight="1" x14ac:dyDescent="0.25">
      <c r="C955" s="67"/>
      <c r="D955" s="44"/>
      <c r="E955" s="66"/>
      <c r="F955" s="66"/>
      <c r="G955" s="68"/>
      <c r="H955" s="69"/>
      <c r="I955" s="68"/>
      <c r="J955" s="34"/>
      <c r="K955" s="54"/>
      <c r="L955" s="31"/>
      <c r="M955" s="2"/>
    </row>
    <row r="956" spans="3:13" ht="13.5" customHeight="1" x14ac:dyDescent="0.25">
      <c r="C956" s="67"/>
      <c r="D956" s="44"/>
      <c r="E956" s="66"/>
      <c r="F956" s="66"/>
      <c r="G956" s="68"/>
      <c r="H956" s="69"/>
      <c r="I956" s="68"/>
      <c r="J956" s="34"/>
      <c r="K956" s="54"/>
      <c r="L956" s="31"/>
      <c r="M956" s="2"/>
    </row>
    <row r="957" spans="3:13" ht="13.5" customHeight="1" x14ac:dyDescent="0.25">
      <c r="C957" s="67"/>
      <c r="D957" s="44"/>
      <c r="E957" s="66"/>
      <c r="F957" s="66"/>
      <c r="G957" s="68"/>
      <c r="H957" s="69"/>
      <c r="I957" s="68"/>
      <c r="J957" s="34"/>
      <c r="K957" s="54"/>
      <c r="L957" s="31"/>
      <c r="M957" s="2"/>
    </row>
    <row r="958" spans="3:13" ht="13.5" customHeight="1" x14ac:dyDescent="0.25">
      <c r="C958" s="67"/>
      <c r="D958" s="44"/>
      <c r="E958" s="66"/>
      <c r="F958" s="66"/>
      <c r="G958" s="68"/>
      <c r="H958" s="69"/>
      <c r="I958" s="68"/>
      <c r="J958" s="34"/>
      <c r="K958" s="54"/>
      <c r="L958" s="31"/>
      <c r="M958" s="2"/>
    </row>
    <row r="959" spans="3:13" ht="13.5" customHeight="1" x14ac:dyDescent="0.25">
      <c r="C959" s="67"/>
      <c r="D959" s="44"/>
      <c r="E959" s="66"/>
      <c r="F959" s="66"/>
      <c r="G959" s="68"/>
      <c r="H959" s="69"/>
      <c r="I959" s="68"/>
      <c r="J959" s="34"/>
      <c r="K959" s="54"/>
      <c r="L959" s="31"/>
      <c r="M959" s="2"/>
    </row>
    <row r="960" spans="3:13" ht="13.5" customHeight="1" x14ac:dyDescent="0.25">
      <c r="C960" s="67"/>
      <c r="D960" s="44"/>
      <c r="E960" s="66"/>
      <c r="F960" s="66"/>
      <c r="G960" s="68"/>
      <c r="H960" s="69"/>
      <c r="I960" s="68"/>
      <c r="J960" s="34"/>
      <c r="K960" s="54"/>
      <c r="L960" s="31"/>
      <c r="M960" s="2"/>
    </row>
    <row r="961" spans="3:13" ht="13.5" customHeight="1" x14ac:dyDescent="0.25">
      <c r="C961" s="67"/>
      <c r="D961" s="44"/>
      <c r="E961" s="66"/>
      <c r="F961" s="66"/>
      <c r="G961" s="68"/>
      <c r="H961" s="69"/>
      <c r="I961" s="68"/>
      <c r="J961" s="34"/>
      <c r="K961" s="54"/>
      <c r="L961" s="31"/>
      <c r="M961" s="2"/>
    </row>
    <row r="962" spans="3:13" ht="13.5" customHeight="1" x14ac:dyDescent="0.25">
      <c r="C962" s="67"/>
      <c r="D962" s="44"/>
      <c r="E962" s="66"/>
      <c r="F962" s="66"/>
      <c r="G962" s="68"/>
      <c r="H962" s="69"/>
      <c r="I962" s="68"/>
      <c r="J962" s="34"/>
      <c r="K962" s="54"/>
      <c r="L962" s="31"/>
      <c r="M962" s="2"/>
    </row>
    <row r="963" spans="3:13" ht="13.5" customHeight="1" x14ac:dyDescent="0.25">
      <c r="C963" s="67"/>
      <c r="D963" s="44"/>
      <c r="E963" s="66"/>
      <c r="F963" s="66"/>
      <c r="G963" s="68"/>
      <c r="H963" s="69"/>
      <c r="I963" s="68"/>
      <c r="J963" s="34"/>
      <c r="K963" s="54"/>
      <c r="L963" s="31"/>
      <c r="M963" s="2"/>
    </row>
    <row r="964" spans="3:13" ht="13.5" customHeight="1" x14ac:dyDescent="0.25">
      <c r="C964" s="67"/>
      <c r="D964" s="44"/>
      <c r="E964" s="66"/>
      <c r="F964" s="66"/>
      <c r="G964" s="68"/>
      <c r="H964" s="69"/>
      <c r="I964" s="68"/>
      <c r="J964" s="34"/>
      <c r="K964" s="54"/>
      <c r="L964" s="31"/>
      <c r="M964" s="2"/>
    </row>
    <row r="965" spans="3:13" ht="13.5" customHeight="1" x14ac:dyDescent="0.25">
      <c r="C965" s="67"/>
      <c r="D965" s="44"/>
      <c r="E965" s="66"/>
      <c r="F965" s="66"/>
      <c r="G965" s="68"/>
      <c r="H965" s="69"/>
      <c r="I965" s="68"/>
      <c r="J965" s="34"/>
      <c r="K965" s="54"/>
      <c r="L965" s="31"/>
      <c r="M965" s="2"/>
    </row>
    <row r="966" spans="3:13" ht="13.5" customHeight="1" x14ac:dyDescent="0.25">
      <c r="C966" s="67"/>
      <c r="D966" s="44"/>
      <c r="E966" s="66"/>
      <c r="F966" s="66"/>
      <c r="G966" s="68"/>
      <c r="H966" s="69"/>
      <c r="I966" s="68"/>
      <c r="J966" s="34"/>
      <c r="K966" s="54"/>
      <c r="L966" s="31"/>
      <c r="M966" s="2"/>
    </row>
    <row r="967" spans="3:13" ht="13.5" customHeight="1" x14ac:dyDescent="0.25">
      <c r="C967" s="67"/>
      <c r="D967" s="44"/>
      <c r="E967" s="66"/>
      <c r="F967" s="66"/>
      <c r="G967" s="68"/>
      <c r="H967" s="69"/>
      <c r="I967" s="68"/>
      <c r="J967" s="34"/>
      <c r="K967" s="54"/>
      <c r="L967" s="31"/>
      <c r="M967" s="2"/>
    </row>
    <row r="968" spans="3:13" ht="13.5" customHeight="1" x14ac:dyDescent="0.25">
      <c r="C968" s="67"/>
      <c r="D968" s="44"/>
      <c r="E968" s="66"/>
      <c r="F968" s="66"/>
      <c r="G968" s="68"/>
      <c r="H968" s="69"/>
      <c r="I968" s="68"/>
      <c r="J968" s="34"/>
      <c r="K968" s="54"/>
      <c r="L968" s="31"/>
      <c r="M968" s="2"/>
    </row>
    <row r="969" spans="3:13" ht="13.5" customHeight="1" x14ac:dyDescent="0.25">
      <c r="C969" s="67"/>
      <c r="D969" s="44"/>
      <c r="E969" s="66"/>
      <c r="F969" s="66"/>
      <c r="G969" s="68"/>
      <c r="H969" s="69"/>
      <c r="I969" s="68"/>
      <c r="J969" s="34"/>
      <c r="K969" s="54"/>
      <c r="L969" s="31"/>
      <c r="M969" s="2"/>
    </row>
    <row r="970" spans="3:13" ht="13.5" customHeight="1" x14ac:dyDescent="0.25">
      <c r="C970" s="67"/>
      <c r="D970" s="44"/>
      <c r="E970" s="66"/>
      <c r="F970" s="66"/>
      <c r="G970" s="68"/>
      <c r="H970" s="69"/>
      <c r="I970" s="68"/>
      <c r="J970" s="34"/>
      <c r="K970" s="54"/>
      <c r="L970" s="31"/>
      <c r="M970" s="2"/>
    </row>
    <row r="971" spans="3:13" ht="13.5" customHeight="1" x14ac:dyDescent="0.25">
      <c r="C971" s="67"/>
      <c r="D971" s="44"/>
      <c r="E971" s="66"/>
      <c r="F971" s="66"/>
      <c r="G971" s="68"/>
      <c r="H971" s="69"/>
      <c r="I971" s="68"/>
      <c r="J971" s="34"/>
      <c r="K971" s="54"/>
      <c r="L971" s="31"/>
      <c r="M971" s="2"/>
    </row>
    <row r="972" spans="3:13" ht="13.5" customHeight="1" x14ac:dyDescent="0.25">
      <c r="C972" s="67"/>
      <c r="D972" s="44"/>
      <c r="E972" s="66"/>
      <c r="F972" s="66"/>
      <c r="G972" s="68"/>
      <c r="H972" s="69"/>
      <c r="I972" s="68"/>
      <c r="J972" s="34"/>
      <c r="K972" s="54"/>
      <c r="L972" s="31"/>
      <c r="M972" s="2"/>
    </row>
    <row r="973" spans="3:13" ht="13.5" customHeight="1" x14ac:dyDescent="0.25">
      <c r="C973" s="67"/>
      <c r="D973" s="44"/>
      <c r="E973" s="66"/>
      <c r="F973" s="66"/>
      <c r="G973" s="68"/>
      <c r="H973" s="69"/>
      <c r="I973" s="68"/>
      <c r="J973" s="34"/>
      <c r="K973" s="54"/>
      <c r="L973" s="31"/>
      <c r="M973" s="2"/>
    </row>
    <row r="974" spans="3:13" ht="13.5" customHeight="1" x14ac:dyDescent="0.25">
      <c r="C974" s="67"/>
      <c r="D974" s="44"/>
      <c r="E974" s="66"/>
      <c r="F974" s="66"/>
      <c r="G974" s="68"/>
      <c r="H974" s="69"/>
      <c r="I974" s="68"/>
      <c r="J974" s="34"/>
      <c r="K974" s="54"/>
      <c r="L974" s="31"/>
      <c r="M974" s="2"/>
    </row>
    <row r="975" spans="3:13" ht="13.5" customHeight="1" x14ac:dyDescent="0.25">
      <c r="C975" s="67"/>
      <c r="D975" s="44"/>
      <c r="E975" s="66"/>
      <c r="F975" s="66"/>
      <c r="G975" s="68"/>
      <c r="H975" s="69"/>
      <c r="I975" s="68"/>
      <c r="J975" s="34"/>
      <c r="K975" s="54"/>
      <c r="L975" s="31"/>
      <c r="M975" s="2"/>
    </row>
    <row r="976" spans="3:13" ht="13.5" customHeight="1" x14ac:dyDescent="0.25">
      <c r="C976" s="67"/>
      <c r="D976" s="44"/>
      <c r="E976" s="66"/>
      <c r="F976" s="66"/>
      <c r="G976" s="68"/>
      <c r="H976" s="69"/>
      <c r="I976" s="68"/>
      <c r="J976" s="34"/>
      <c r="K976" s="54"/>
      <c r="L976" s="31"/>
      <c r="M976" s="2"/>
    </row>
    <row r="977" spans="3:13" ht="13.5" customHeight="1" x14ac:dyDescent="0.25">
      <c r="C977" s="67"/>
      <c r="D977" s="44"/>
      <c r="E977" s="66"/>
      <c r="F977" s="66"/>
      <c r="G977" s="68"/>
      <c r="H977" s="69"/>
      <c r="I977" s="68"/>
      <c r="J977" s="34"/>
      <c r="K977" s="54"/>
      <c r="L977" s="31"/>
      <c r="M977" s="2"/>
    </row>
    <row r="978" spans="3:13" ht="13.5" customHeight="1" x14ac:dyDescent="0.25">
      <c r="C978" s="67"/>
      <c r="D978" s="44"/>
      <c r="E978" s="66"/>
      <c r="F978" s="66"/>
      <c r="G978" s="68"/>
      <c r="H978" s="69"/>
      <c r="I978" s="68"/>
      <c r="J978" s="34"/>
      <c r="K978" s="54"/>
      <c r="L978" s="31"/>
      <c r="M978" s="2"/>
    </row>
    <row r="979" spans="3:13" ht="13.5" customHeight="1" x14ac:dyDescent="0.25">
      <c r="C979" s="67"/>
      <c r="D979" s="44"/>
      <c r="E979" s="66"/>
      <c r="F979" s="66"/>
      <c r="G979" s="68"/>
      <c r="H979" s="69"/>
      <c r="I979" s="68"/>
      <c r="J979" s="34"/>
      <c r="K979" s="54"/>
      <c r="L979" s="31"/>
      <c r="M979" s="2"/>
    </row>
    <row r="980" spans="3:13" ht="13.5" customHeight="1" x14ac:dyDescent="0.25">
      <c r="C980" s="67"/>
      <c r="D980" s="44"/>
      <c r="E980" s="66"/>
      <c r="F980" s="66"/>
      <c r="G980" s="68"/>
      <c r="H980" s="69"/>
      <c r="I980" s="68"/>
      <c r="J980" s="34"/>
      <c r="K980" s="54"/>
      <c r="L980" s="31"/>
      <c r="M980" s="2"/>
    </row>
    <row r="981" spans="3:13" ht="13.5" customHeight="1" x14ac:dyDescent="0.25">
      <c r="C981" s="67"/>
      <c r="D981" s="44"/>
      <c r="E981" s="66"/>
      <c r="F981" s="66"/>
      <c r="G981" s="68"/>
      <c r="H981" s="69"/>
      <c r="I981" s="68"/>
      <c r="J981" s="34"/>
      <c r="K981" s="54"/>
      <c r="L981" s="31"/>
      <c r="M981" s="2"/>
    </row>
    <row r="982" spans="3:13" ht="13.5" customHeight="1" x14ac:dyDescent="0.25">
      <c r="C982" s="67"/>
      <c r="D982" s="44"/>
      <c r="E982" s="66"/>
      <c r="F982" s="66"/>
      <c r="G982" s="68"/>
      <c r="H982" s="69"/>
      <c r="I982" s="68"/>
      <c r="J982" s="34"/>
      <c r="K982" s="54"/>
      <c r="L982" s="31"/>
      <c r="M982" s="2"/>
    </row>
    <row r="983" spans="3:13" ht="13.5" customHeight="1" x14ac:dyDescent="0.25">
      <c r="C983" s="67"/>
      <c r="D983" s="44"/>
      <c r="E983" s="66"/>
      <c r="F983" s="66"/>
      <c r="G983" s="68"/>
      <c r="H983" s="69"/>
      <c r="I983" s="68"/>
      <c r="J983" s="34"/>
      <c r="K983" s="54"/>
      <c r="L983" s="31"/>
      <c r="M983" s="2"/>
    </row>
    <row r="984" spans="3:13" ht="13.5" customHeight="1" x14ac:dyDescent="0.25">
      <c r="C984" s="67"/>
      <c r="D984" s="44"/>
      <c r="E984" s="66"/>
      <c r="F984" s="66"/>
      <c r="G984" s="68"/>
      <c r="H984" s="69"/>
      <c r="I984" s="68"/>
      <c r="J984" s="34"/>
      <c r="K984" s="54"/>
      <c r="L984" s="31"/>
      <c r="M984" s="2"/>
    </row>
    <row r="985" spans="3:13" ht="13.5" customHeight="1" x14ac:dyDescent="0.25">
      <c r="C985" s="67"/>
      <c r="D985" s="44"/>
      <c r="E985" s="66"/>
      <c r="F985" s="66"/>
      <c r="G985" s="68"/>
      <c r="H985" s="69"/>
      <c r="I985" s="68"/>
      <c r="J985" s="34"/>
      <c r="K985" s="54"/>
      <c r="L985" s="31"/>
      <c r="M985" s="2"/>
    </row>
    <row r="986" spans="3:13" ht="13.5" customHeight="1" x14ac:dyDescent="0.25">
      <c r="C986" s="67"/>
      <c r="D986" s="44"/>
      <c r="E986" s="66"/>
      <c r="F986" s="66"/>
      <c r="G986" s="68"/>
      <c r="H986" s="69"/>
      <c r="I986" s="68"/>
      <c r="J986" s="34"/>
      <c r="K986" s="54"/>
      <c r="L986" s="31"/>
      <c r="M986" s="2"/>
    </row>
    <row r="987" spans="3:13" ht="13.5" customHeight="1" x14ac:dyDescent="0.25">
      <c r="C987" s="67"/>
      <c r="D987" s="44"/>
      <c r="E987" s="66"/>
      <c r="F987" s="66"/>
      <c r="G987" s="68"/>
      <c r="H987" s="69"/>
      <c r="I987" s="68"/>
      <c r="J987" s="34"/>
      <c r="K987" s="54"/>
      <c r="L987" s="31"/>
      <c r="M987" s="2"/>
    </row>
    <row r="988" spans="3:13" ht="13.5" customHeight="1" x14ac:dyDescent="0.25">
      <c r="C988" s="67"/>
      <c r="D988" s="44"/>
      <c r="E988" s="66"/>
      <c r="F988" s="66"/>
      <c r="G988" s="68"/>
      <c r="H988" s="69"/>
      <c r="I988" s="68"/>
      <c r="J988" s="34"/>
      <c r="K988" s="54"/>
      <c r="L988" s="31"/>
      <c r="M988" s="2"/>
    </row>
    <row r="989" spans="3:13" ht="13.5" customHeight="1" x14ac:dyDescent="0.25">
      <c r="C989" s="67"/>
      <c r="D989" s="44"/>
      <c r="E989" s="66"/>
      <c r="F989" s="66"/>
      <c r="G989" s="68"/>
      <c r="H989" s="69"/>
      <c r="I989" s="68"/>
      <c r="J989" s="34"/>
      <c r="K989" s="54"/>
      <c r="L989" s="31"/>
      <c r="M989" s="2"/>
    </row>
    <row r="990" spans="3:13" ht="13.5" customHeight="1" x14ac:dyDescent="0.25">
      <c r="C990" s="67"/>
      <c r="D990" s="44"/>
      <c r="E990" s="66"/>
      <c r="F990" s="66"/>
      <c r="G990" s="68"/>
      <c r="H990" s="69"/>
      <c r="I990" s="68"/>
      <c r="J990" s="34"/>
      <c r="K990" s="54"/>
      <c r="L990" s="31"/>
      <c r="M990" s="2"/>
    </row>
    <row r="991" spans="3:13" ht="13.5" customHeight="1" x14ac:dyDescent="0.25">
      <c r="C991" s="67"/>
      <c r="D991" s="44"/>
      <c r="E991" s="66"/>
      <c r="F991" s="66"/>
      <c r="G991" s="68"/>
      <c r="H991" s="69"/>
      <c r="I991" s="68"/>
      <c r="J991" s="34"/>
      <c r="K991" s="54"/>
      <c r="L991" s="31"/>
      <c r="M991" s="2"/>
    </row>
    <row r="992" spans="3:13" ht="13.5" customHeight="1" x14ac:dyDescent="0.25">
      <c r="C992" s="67"/>
      <c r="D992" s="44"/>
      <c r="E992" s="66"/>
      <c r="F992" s="66"/>
      <c r="G992" s="68"/>
      <c r="H992" s="69"/>
      <c r="I992" s="68"/>
      <c r="J992" s="34"/>
      <c r="K992" s="54"/>
      <c r="L992" s="31"/>
      <c r="M992" s="2"/>
    </row>
    <row r="993" spans="3:13" ht="13.5" customHeight="1" x14ac:dyDescent="0.25">
      <c r="C993" s="67"/>
      <c r="D993" s="44"/>
      <c r="E993" s="66"/>
      <c r="F993" s="66"/>
      <c r="G993" s="68"/>
      <c r="H993" s="69"/>
      <c r="I993" s="68"/>
      <c r="J993" s="34"/>
      <c r="K993" s="54"/>
      <c r="L993" s="31"/>
      <c r="M993" s="2"/>
    </row>
    <row r="994" spans="3:13" ht="13.5" customHeight="1" x14ac:dyDescent="0.25">
      <c r="C994" s="67"/>
      <c r="D994" s="44"/>
      <c r="E994" s="66"/>
      <c r="F994" s="66"/>
      <c r="G994" s="68"/>
      <c r="H994" s="69"/>
      <c r="I994" s="68"/>
      <c r="J994" s="34"/>
      <c r="K994" s="54"/>
      <c r="L994" s="31"/>
      <c r="M994" s="2"/>
    </row>
    <row r="995" spans="3:13" ht="13.5" customHeight="1" x14ac:dyDescent="0.25">
      <c r="C995" s="67"/>
      <c r="D995" s="44"/>
      <c r="E995" s="66"/>
      <c r="F995" s="66"/>
      <c r="G995" s="68"/>
      <c r="H995" s="69"/>
      <c r="I995" s="68"/>
      <c r="J995" s="34"/>
      <c r="K995" s="54"/>
      <c r="L995" s="31"/>
      <c r="M995" s="2"/>
    </row>
    <row r="996" spans="3:13" ht="13.5" customHeight="1" x14ac:dyDescent="0.25">
      <c r="C996" s="67"/>
      <c r="D996" s="44"/>
      <c r="E996" s="66"/>
      <c r="F996" s="66"/>
      <c r="G996" s="68"/>
      <c r="H996" s="69"/>
      <c r="I996" s="68"/>
      <c r="J996" s="34"/>
      <c r="K996" s="54"/>
      <c r="L996" s="31"/>
      <c r="M996" s="2"/>
    </row>
    <row r="997" spans="3:13" ht="13.5" customHeight="1" x14ac:dyDescent="0.25">
      <c r="C997" s="67"/>
      <c r="D997" s="44"/>
      <c r="E997" s="66"/>
      <c r="F997" s="66"/>
      <c r="G997" s="68"/>
      <c r="H997" s="69"/>
      <c r="I997" s="68"/>
      <c r="J997" s="34"/>
      <c r="K997" s="54"/>
      <c r="L997" s="31"/>
      <c r="M997" s="2"/>
    </row>
    <row r="998" spans="3:13" ht="13.5" customHeight="1" x14ac:dyDescent="0.25">
      <c r="C998" s="67"/>
      <c r="D998" s="44"/>
      <c r="E998" s="66"/>
      <c r="F998" s="66"/>
      <c r="G998" s="68"/>
      <c r="H998" s="69"/>
      <c r="I998" s="68"/>
      <c r="J998" s="34"/>
      <c r="K998" s="54"/>
      <c r="L998" s="31"/>
      <c r="M998" s="2"/>
    </row>
    <row r="999" spans="3:13" ht="13.5" customHeight="1" x14ac:dyDescent="0.25">
      <c r="C999" s="67"/>
      <c r="D999" s="44"/>
      <c r="E999" s="66"/>
      <c r="F999" s="66"/>
      <c r="G999" s="68"/>
      <c r="H999" s="69"/>
      <c r="I999" s="68"/>
      <c r="J999" s="34"/>
      <c r="K999" s="54"/>
      <c r="L999" s="31"/>
      <c r="M999" s="2"/>
    </row>
    <row r="1000" spans="3:13" ht="13.5" customHeight="1" x14ac:dyDescent="0.25">
      <c r="C1000" s="67"/>
      <c r="D1000" s="44"/>
      <c r="E1000" s="66"/>
      <c r="F1000" s="66"/>
      <c r="G1000" s="68"/>
      <c r="H1000" s="69"/>
      <c r="I1000" s="68"/>
      <c r="J1000" s="34"/>
      <c r="K1000" s="54"/>
      <c r="L1000" s="31"/>
      <c r="M1000" s="2"/>
    </row>
    <row r="1001" spans="3:13" ht="13.5" customHeight="1" x14ac:dyDescent="0.25">
      <c r="C1001" s="67"/>
      <c r="D1001" s="44"/>
      <c r="E1001" s="66"/>
      <c r="F1001" s="66"/>
      <c r="G1001" s="68"/>
      <c r="H1001" s="69"/>
      <c r="I1001" s="68"/>
      <c r="J1001" s="34"/>
      <c r="K1001" s="54"/>
      <c r="L1001" s="31"/>
      <c r="M1001" s="2"/>
    </row>
    <row r="1002" spans="3:13" ht="13.5" customHeight="1" x14ac:dyDescent="0.25">
      <c r="C1002" s="67"/>
      <c r="D1002" s="44"/>
      <c r="E1002" s="66"/>
      <c r="F1002" s="66"/>
      <c r="G1002" s="68"/>
      <c r="H1002" s="69"/>
      <c r="I1002" s="68"/>
      <c r="J1002" s="34"/>
      <c r="K1002" s="54"/>
      <c r="L1002" s="31"/>
      <c r="M1002" s="2"/>
    </row>
    <row r="1003" spans="3:13" ht="13.5" customHeight="1" x14ac:dyDescent="0.25">
      <c r="C1003" s="67"/>
      <c r="D1003" s="44"/>
      <c r="E1003" s="66"/>
      <c r="F1003" s="66"/>
      <c r="G1003" s="68"/>
      <c r="H1003" s="69"/>
      <c r="I1003" s="68"/>
      <c r="J1003" s="34"/>
      <c r="K1003" s="54"/>
      <c r="L1003" s="31"/>
      <c r="M1003" s="2"/>
    </row>
    <row r="1004" spans="3:13" ht="13.5" customHeight="1" x14ac:dyDescent="0.25">
      <c r="C1004" s="67"/>
      <c r="D1004" s="44"/>
      <c r="E1004" s="66"/>
      <c r="F1004" s="66"/>
      <c r="G1004" s="68"/>
      <c r="H1004" s="69"/>
      <c r="I1004" s="68"/>
      <c r="J1004" s="34"/>
      <c r="K1004" s="54"/>
      <c r="L1004" s="31"/>
      <c r="M1004" s="2"/>
    </row>
    <row r="1005" spans="3:13" ht="13.5" customHeight="1" x14ac:dyDescent="0.25">
      <c r="C1005" s="67"/>
      <c r="D1005" s="44"/>
      <c r="E1005" s="66"/>
      <c r="F1005" s="66"/>
      <c r="G1005" s="68"/>
      <c r="H1005" s="69"/>
      <c r="I1005" s="68"/>
      <c r="J1005" s="34"/>
      <c r="K1005" s="54"/>
      <c r="L1005" s="31"/>
      <c r="M1005" s="2"/>
    </row>
    <row r="1006" spans="3:13" ht="13.5" customHeight="1" x14ac:dyDescent="0.25">
      <c r="C1006" s="67"/>
      <c r="D1006" s="44"/>
      <c r="E1006" s="66"/>
      <c r="F1006" s="66"/>
      <c r="G1006" s="68"/>
      <c r="H1006" s="69"/>
      <c r="I1006" s="68"/>
      <c r="J1006" s="34"/>
      <c r="K1006" s="54"/>
      <c r="L1006" s="31"/>
      <c r="M1006" s="2"/>
    </row>
    <row r="1007" spans="3:13" ht="13.5" customHeight="1" x14ac:dyDescent="0.25">
      <c r="C1007" s="67"/>
      <c r="D1007" s="44"/>
      <c r="E1007" s="66"/>
      <c r="F1007" s="66"/>
      <c r="G1007" s="68"/>
      <c r="H1007" s="69"/>
      <c r="I1007" s="68"/>
      <c r="J1007" s="34"/>
      <c r="K1007" s="54"/>
      <c r="L1007" s="31"/>
      <c r="M1007" s="2"/>
    </row>
    <row r="1008" spans="3:13" ht="13.5" customHeight="1" x14ac:dyDescent="0.25">
      <c r="C1008" s="67"/>
      <c r="D1008" s="44"/>
      <c r="E1008" s="66"/>
      <c r="F1008" s="66"/>
      <c r="G1008" s="68"/>
      <c r="H1008" s="69"/>
      <c r="I1008" s="68"/>
      <c r="J1008" s="34"/>
      <c r="K1008" s="54"/>
      <c r="L1008" s="31"/>
      <c r="M1008" s="2"/>
    </row>
    <row r="1009" spans="3:13" ht="13.5" customHeight="1" x14ac:dyDescent="0.25">
      <c r="C1009" s="67"/>
      <c r="D1009" s="44"/>
      <c r="E1009" s="66"/>
      <c r="F1009" s="66"/>
      <c r="G1009" s="68"/>
      <c r="H1009" s="69"/>
      <c r="I1009" s="68"/>
      <c r="J1009" s="34"/>
      <c r="K1009" s="54"/>
      <c r="L1009" s="31"/>
      <c r="M1009" s="2"/>
    </row>
    <row r="1010" spans="3:13" ht="13.5" customHeight="1" x14ac:dyDescent="0.25">
      <c r="C1010" s="67"/>
      <c r="D1010" s="44"/>
      <c r="E1010" s="66"/>
      <c r="F1010" s="66"/>
      <c r="G1010" s="68"/>
      <c r="H1010" s="69"/>
      <c r="I1010" s="68"/>
      <c r="J1010" s="34"/>
      <c r="K1010" s="54"/>
      <c r="L1010" s="31"/>
      <c r="M1010" s="2"/>
    </row>
    <row r="1011" spans="3:13" ht="13.5" customHeight="1" x14ac:dyDescent="0.25">
      <c r="C1011" s="67"/>
      <c r="D1011" s="44"/>
      <c r="E1011" s="66"/>
      <c r="F1011" s="66"/>
      <c r="G1011" s="68"/>
      <c r="H1011" s="69"/>
      <c r="I1011" s="68"/>
      <c r="J1011" s="34"/>
      <c r="K1011" s="54"/>
      <c r="L1011" s="31"/>
      <c r="M1011" s="2"/>
    </row>
    <row r="1012" spans="3:13" ht="13.5" customHeight="1" x14ac:dyDescent="0.25">
      <c r="C1012" s="67"/>
      <c r="D1012" s="44"/>
      <c r="E1012" s="66"/>
      <c r="F1012" s="66"/>
      <c r="G1012" s="68"/>
      <c r="H1012" s="69"/>
      <c r="I1012" s="68"/>
      <c r="J1012" s="34"/>
      <c r="K1012" s="54"/>
      <c r="L1012" s="31"/>
      <c r="M1012" s="2"/>
    </row>
    <row r="1013" spans="3:13" ht="13.5" customHeight="1" x14ac:dyDescent="0.25">
      <c r="C1013" s="67"/>
      <c r="D1013" s="44"/>
      <c r="E1013" s="66"/>
      <c r="F1013" s="66"/>
      <c r="G1013" s="68"/>
      <c r="H1013" s="69"/>
      <c r="I1013" s="68"/>
      <c r="J1013" s="34"/>
      <c r="K1013" s="54"/>
      <c r="L1013" s="31"/>
      <c r="M1013" s="2"/>
    </row>
    <row r="1014" spans="3:13" ht="13.5" customHeight="1" x14ac:dyDescent="0.25">
      <c r="C1014" s="67"/>
      <c r="D1014" s="44"/>
      <c r="E1014" s="66"/>
      <c r="F1014" s="66"/>
      <c r="G1014" s="68"/>
      <c r="H1014" s="69"/>
      <c r="I1014" s="68"/>
      <c r="J1014" s="34"/>
      <c r="K1014" s="54"/>
      <c r="L1014" s="31"/>
      <c r="M1014" s="2"/>
    </row>
    <row r="1015" spans="3:13" ht="13.5" customHeight="1" x14ac:dyDescent="0.25">
      <c r="C1015" s="67"/>
      <c r="D1015" s="44"/>
      <c r="E1015" s="66"/>
      <c r="F1015" s="66"/>
      <c r="G1015" s="68"/>
      <c r="H1015" s="69"/>
      <c r="I1015" s="68"/>
      <c r="J1015" s="34"/>
      <c r="K1015" s="54"/>
      <c r="L1015" s="31"/>
      <c r="M1015" s="2"/>
    </row>
    <row r="1016" spans="3:13" ht="13.5" customHeight="1" x14ac:dyDescent="0.25">
      <c r="C1016" s="67"/>
      <c r="D1016" s="44"/>
      <c r="E1016" s="66"/>
      <c r="F1016" s="66"/>
      <c r="G1016" s="68"/>
      <c r="H1016" s="69"/>
      <c r="I1016" s="68"/>
      <c r="J1016" s="34"/>
      <c r="K1016" s="54"/>
      <c r="L1016" s="31"/>
      <c r="M1016" s="2"/>
    </row>
    <row r="1017" spans="3:13" ht="13.5" customHeight="1" x14ac:dyDescent="0.25">
      <c r="C1017" s="67"/>
      <c r="D1017" s="44"/>
      <c r="E1017" s="66"/>
      <c r="F1017" s="66"/>
      <c r="G1017" s="68"/>
      <c r="H1017" s="69"/>
      <c r="I1017" s="68"/>
      <c r="J1017" s="34"/>
      <c r="K1017" s="54"/>
      <c r="L1017" s="31"/>
      <c r="M1017" s="2"/>
    </row>
    <row r="1018" spans="3:13" ht="13.5" customHeight="1" x14ac:dyDescent="0.25">
      <c r="C1018" s="67"/>
      <c r="D1018" s="44"/>
      <c r="E1018" s="66"/>
      <c r="F1018" s="66"/>
      <c r="G1018" s="68"/>
      <c r="H1018" s="69"/>
      <c r="I1018" s="68"/>
      <c r="J1018" s="34"/>
      <c r="K1018" s="54"/>
      <c r="L1018" s="31"/>
      <c r="M1018" s="2"/>
    </row>
    <row r="1019" spans="3:13" ht="13.5" customHeight="1" x14ac:dyDescent="0.25">
      <c r="C1019" s="67"/>
      <c r="D1019" s="44"/>
      <c r="E1019" s="66"/>
      <c r="F1019" s="66"/>
      <c r="G1019" s="68"/>
      <c r="H1019" s="69"/>
      <c r="I1019" s="68"/>
      <c r="J1019" s="34"/>
      <c r="K1019" s="54"/>
      <c r="L1019" s="31"/>
      <c r="M1019" s="2"/>
    </row>
    <row r="1020" spans="3:13" ht="13.5" customHeight="1" x14ac:dyDescent="0.25">
      <c r="C1020" s="67"/>
      <c r="D1020" s="44"/>
      <c r="E1020" s="66"/>
      <c r="F1020" s="66"/>
      <c r="G1020" s="68"/>
      <c r="H1020" s="69"/>
      <c r="I1020" s="68"/>
      <c r="J1020" s="34"/>
      <c r="K1020" s="54"/>
      <c r="L1020" s="31"/>
      <c r="M1020" s="2"/>
    </row>
    <row r="1021" spans="3:13" ht="13.5" customHeight="1" x14ac:dyDescent="0.25">
      <c r="C1021" s="67"/>
      <c r="D1021" s="44"/>
      <c r="E1021" s="66"/>
      <c r="F1021" s="66"/>
      <c r="G1021" s="68"/>
      <c r="H1021" s="69"/>
      <c r="I1021" s="68"/>
      <c r="J1021" s="34"/>
      <c r="K1021" s="54"/>
      <c r="L1021" s="31"/>
      <c r="M1021" s="2"/>
    </row>
    <row r="1022" spans="3:13" ht="13.5" customHeight="1" x14ac:dyDescent="0.25">
      <c r="C1022" s="67"/>
      <c r="D1022" s="44"/>
      <c r="E1022" s="66"/>
      <c r="F1022" s="66"/>
      <c r="G1022" s="68"/>
      <c r="H1022" s="69"/>
      <c r="I1022" s="68"/>
      <c r="J1022" s="34"/>
      <c r="K1022" s="54"/>
      <c r="L1022" s="31"/>
      <c r="M1022" s="2"/>
    </row>
    <row r="1023" spans="3:13" ht="13.5" customHeight="1" x14ac:dyDescent="0.25">
      <c r="C1023" s="67"/>
      <c r="D1023" s="44"/>
      <c r="E1023" s="66"/>
      <c r="F1023" s="66"/>
      <c r="G1023" s="68"/>
      <c r="H1023" s="69"/>
      <c r="I1023" s="68"/>
      <c r="J1023" s="34"/>
      <c r="K1023" s="54"/>
      <c r="L1023" s="31"/>
      <c r="M1023" s="2"/>
    </row>
    <row r="1024" spans="3:13" ht="13.5" customHeight="1" x14ac:dyDescent="0.25">
      <c r="C1024" s="67"/>
      <c r="D1024" s="44"/>
      <c r="E1024" s="66"/>
      <c r="F1024" s="66"/>
      <c r="G1024" s="68"/>
      <c r="H1024" s="69"/>
      <c r="I1024" s="68"/>
      <c r="J1024" s="34"/>
      <c r="K1024" s="54"/>
      <c r="L1024" s="31"/>
      <c r="M1024" s="2"/>
    </row>
    <row r="1025" spans="3:13" ht="13.5" customHeight="1" x14ac:dyDescent="0.25">
      <c r="C1025" s="67"/>
      <c r="D1025" s="44"/>
      <c r="E1025" s="66"/>
      <c r="F1025" s="66"/>
      <c r="G1025" s="68"/>
      <c r="H1025" s="69"/>
      <c r="I1025" s="68"/>
      <c r="J1025" s="34"/>
      <c r="K1025" s="54"/>
      <c r="L1025" s="31"/>
      <c r="M1025" s="2"/>
    </row>
    <row r="1026" spans="3:13" ht="13.5" customHeight="1" x14ac:dyDescent="0.25">
      <c r="C1026" s="67"/>
      <c r="D1026" s="44"/>
      <c r="E1026" s="66"/>
      <c r="F1026" s="66"/>
      <c r="G1026" s="68"/>
      <c r="H1026" s="69"/>
      <c r="I1026" s="68"/>
      <c r="J1026" s="34"/>
      <c r="K1026" s="54"/>
      <c r="L1026" s="31"/>
      <c r="M1026" s="2"/>
    </row>
    <row r="1027" spans="3:13" ht="13.5" customHeight="1" x14ac:dyDescent="0.25">
      <c r="C1027" s="67"/>
      <c r="D1027" s="44"/>
      <c r="E1027" s="66"/>
      <c r="F1027" s="66"/>
      <c r="G1027" s="68"/>
      <c r="H1027" s="69"/>
      <c r="I1027" s="68"/>
      <c r="J1027" s="34"/>
      <c r="K1027" s="54"/>
      <c r="L1027" s="31"/>
      <c r="M1027" s="2"/>
    </row>
    <row r="1028" spans="3:13" ht="13.5" customHeight="1" x14ac:dyDescent="0.25">
      <c r="C1028" s="67"/>
      <c r="D1028" s="44"/>
      <c r="E1028" s="66"/>
      <c r="F1028" s="66"/>
      <c r="G1028" s="68"/>
      <c r="H1028" s="69"/>
      <c r="I1028" s="68"/>
      <c r="J1028" s="34"/>
      <c r="K1028" s="54"/>
      <c r="L1028" s="31"/>
      <c r="M1028" s="2"/>
    </row>
    <row r="1029" spans="3:13" ht="13.5" customHeight="1" x14ac:dyDescent="0.25">
      <c r="C1029" s="67"/>
      <c r="D1029" s="44"/>
      <c r="E1029" s="66"/>
      <c r="F1029" s="66"/>
      <c r="G1029" s="68"/>
      <c r="H1029" s="69"/>
      <c r="I1029" s="68"/>
      <c r="J1029" s="34"/>
      <c r="K1029" s="54"/>
      <c r="L1029" s="31"/>
      <c r="M1029" s="2"/>
    </row>
    <row r="1030" spans="3:13" ht="13.5" customHeight="1" x14ac:dyDescent="0.25">
      <c r="C1030" s="67"/>
      <c r="D1030" s="44"/>
      <c r="E1030" s="66"/>
      <c r="F1030" s="66"/>
      <c r="G1030" s="68"/>
      <c r="H1030" s="69"/>
      <c r="I1030" s="68"/>
      <c r="J1030" s="34"/>
      <c r="K1030" s="54"/>
      <c r="L1030" s="31"/>
      <c r="M1030" s="2"/>
    </row>
    <row r="1031" spans="3:13" ht="13.5" customHeight="1" x14ac:dyDescent="0.25">
      <c r="C1031" s="67"/>
      <c r="D1031" s="44"/>
      <c r="E1031" s="66"/>
      <c r="F1031" s="66"/>
      <c r="G1031" s="68"/>
      <c r="H1031" s="69"/>
      <c r="I1031" s="68"/>
      <c r="J1031" s="34"/>
      <c r="K1031" s="54"/>
      <c r="L1031" s="31"/>
      <c r="M1031" s="2"/>
    </row>
    <row r="1032" spans="3:13" ht="13.5" customHeight="1" x14ac:dyDescent="0.25">
      <c r="C1032" s="67"/>
      <c r="D1032" s="44"/>
      <c r="E1032" s="66"/>
      <c r="F1032" s="66"/>
      <c r="G1032" s="68"/>
      <c r="H1032" s="69"/>
      <c r="I1032" s="68"/>
      <c r="J1032" s="34"/>
      <c r="K1032" s="54"/>
      <c r="L1032" s="31"/>
      <c r="M1032" s="2"/>
    </row>
    <row r="1033" spans="3:13" ht="13.5" customHeight="1" x14ac:dyDescent="0.25">
      <c r="C1033" s="67"/>
      <c r="D1033" s="44"/>
      <c r="E1033" s="66"/>
      <c r="F1033" s="66"/>
      <c r="G1033" s="68"/>
      <c r="H1033" s="69"/>
      <c r="I1033" s="68"/>
      <c r="J1033" s="34"/>
      <c r="K1033" s="54"/>
      <c r="L1033" s="31"/>
      <c r="M1033" s="2"/>
    </row>
    <row r="1034" spans="3:13" ht="13.5" customHeight="1" x14ac:dyDescent="0.25">
      <c r="C1034" s="67"/>
      <c r="D1034" s="44"/>
      <c r="E1034" s="66"/>
      <c r="F1034" s="66"/>
      <c r="G1034" s="68"/>
      <c r="H1034" s="69"/>
      <c r="I1034" s="68"/>
      <c r="J1034" s="34"/>
      <c r="K1034" s="54"/>
      <c r="L1034" s="31"/>
      <c r="M1034" s="2"/>
    </row>
    <row r="1035" spans="3:13" ht="13.5" customHeight="1" x14ac:dyDescent="0.25">
      <c r="C1035" s="67"/>
      <c r="D1035" s="44"/>
      <c r="E1035" s="66"/>
      <c r="F1035" s="66"/>
      <c r="G1035" s="68"/>
      <c r="H1035" s="69"/>
      <c r="I1035" s="68"/>
      <c r="J1035" s="34"/>
      <c r="K1035" s="54"/>
      <c r="L1035" s="31"/>
      <c r="M1035" s="2"/>
    </row>
    <row r="1036" spans="3:13" ht="13.5" customHeight="1" x14ac:dyDescent="0.25">
      <c r="C1036" s="67"/>
      <c r="D1036" s="44"/>
      <c r="E1036" s="66"/>
      <c r="F1036" s="66"/>
      <c r="G1036" s="68"/>
      <c r="H1036" s="69"/>
      <c r="I1036" s="68"/>
      <c r="J1036" s="34"/>
      <c r="K1036" s="54"/>
      <c r="L1036" s="31"/>
      <c r="M1036" s="2"/>
    </row>
    <row r="1037" spans="3:13" ht="13.5" customHeight="1" x14ac:dyDescent="0.25">
      <c r="C1037" s="67"/>
      <c r="D1037" s="44"/>
      <c r="E1037" s="66"/>
      <c r="F1037" s="66"/>
      <c r="G1037" s="68"/>
      <c r="H1037" s="69"/>
      <c r="I1037" s="68"/>
      <c r="J1037" s="34"/>
      <c r="K1037" s="54"/>
      <c r="L1037" s="31"/>
      <c r="M1037" s="2"/>
    </row>
    <row r="1038" spans="3:13" ht="13.5" customHeight="1" x14ac:dyDescent="0.25">
      <c r="C1038" s="67"/>
      <c r="D1038" s="44"/>
      <c r="E1038" s="66"/>
      <c r="F1038" s="66"/>
      <c r="G1038" s="68"/>
      <c r="H1038" s="69"/>
      <c r="I1038" s="68"/>
      <c r="J1038" s="34"/>
      <c r="K1038" s="54"/>
      <c r="L1038" s="31"/>
      <c r="M1038" s="2"/>
    </row>
    <row r="1039" spans="3:13" ht="13.5" customHeight="1" x14ac:dyDescent="0.25">
      <c r="C1039" s="67"/>
      <c r="D1039" s="44"/>
      <c r="E1039" s="66"/>
      <c r="F1039" s="66"/>
      <c r="G1039" s="68"/>
      <c r="H1039" s="69"/>
      <c r="I1039" s="68"/>
      <c r="J1039" s="34"/>
      <c r="K1039" s="54"/>
      <c r="L1039" s="31"/>
      <c r="M1039" s="2"/>
    </row>
    <row r="1040" spans="3:13" ht="13.5" customHeight="1" x14ac:dyDescent="0.25">
      <c r="C1040" s="67"/>
      <c r="D1040" s="44"/>
      <c r="E1040" s="66"/>
      <c r="F1040" s="66"/>
      <c r="G1040" s="68"/>
      <c r="H1040" s="69"/>
      <c r="I1040" s="68"/>
      <c r="J1040" s="34"/>
      <c r="K1040" s="54"/>
      <c r="L1040" s="31"/>
      <c r="M1040" s="2"/>
    </row>
    <row r="1041" spans="3:13" ht="13.5" customHeight="1" x14ac:dyDescent="0.25">
      <c r="C1041" s="67"/>
      <c r="D1041" s="44"/>
      <c r="E1041" s="66"/>
      <c r="F1041" s="66"/>
      <c r="G1041" s="68"/>
      <c r="H1041" s="69"/>
      <c r="I1041" s="68"/>
      <c r="J1041" s="34"/>
      <c r="K1041" s="54"/>
      <c r="L1041" s="31"/>
      <c r="M1041" s="2"/>
    </row>
    <row r="1042" spans="3:13" ht="13.5" customHeight="1" x14ac:dyDescent="0.25">
      <c r="C1042" s="67"/>
      <c r="D1042" s="44"/>
      <c r="E1042" s="66"/>
      <c r="F1042" s="66"/>
      <c r="G1042" s="68"/>
      <c r="H1042" s="69"/>
      <c r="I1042" s="68"/>
      <c r="J1042" s="34"/>
      <c r="K1042" s="54"/>
      <c r="L1042" s="31"/>
      <c r="M1042" s="2"/>
    </row>
    <row r="1043" spans="3:13" ht="13.5" customHeight="1" x14ac:dyDescent="0.25">
      <c r="C1043" s="67"/>
      <c r="D1043" s="44"/>
      <c r="E1043" s="66"/>
      <c r="F1043" s="66"/>
      <c r="G1043" s="68"/>
      <c r="H1043" s="69"/>
      <c r="I1043" s="68"/>
      <c r="J1043" s="34"/>
      <c r="K1043" s="54"/>
      <c r="L1043" s="31"/>
      <c r="M1043" s="2"/>
    </row>
    <row r="1044" spans="3:13" ht="13.5" customHeight="1" x14ac:dyDescent="0.25">
      <c r="C1044" s="67"/>
      <c r="D1044" s="44"/>
      <c r="E1044" s="66"/>
      <c r="F1044" s="66"/>
      <c r="G1044" s="68"/>
      <c r="H1044" s="69"/>
      <c r="I1044" s="68"/>
      <c r="J1044" s="34"/>
      <c r="K1044" s="54"/>
      <c r="L1044" s="31"/>
      <c r="M1044" s="2"/>
    </row>
    <row r="1045" spans="3:13" ht="13.5" customHeight="1" x14ac:dyDescent="0.25">
      <c r="C1045" s="67"/>
      <c r="D1045" s="44"/>
      <c r="E1045" s="66"/>
      <c r="F1045" s="66"/>
      <c r="G1045" s="68"/>
      <c r="H1045" s="69"/>
      <c r="I1045" s="68"/>
      <c r="J1045" s="34"/>
      <c r="K1045" s="54"/>
      <c r="L1045" s="31"/>
      <c r="M1045" s="2"/>
    </row>
    <row r="1046" spans="3:13" ht="13.5" customHeight="1" x14ac:dyDescent="0.25">
      <c r="C1046" s="67"/>
      <c r="D1046" s="44"/>
      <c r="E1046" s="66"/>
      <c r="F1046" s="66"/>
      <c r="G1046" s="68"/>
      <c r="H1046" s="69"/>
      <c r="I1046" s="68"/>
      <c r="J1046" s="34"/>
      <c r="K1046" s="54"/>
      <c r="L1046" s="31"/>
      <c r="M1046" s="2"/>
    </row>
    <row r="1047" spans="3:13" ht="13.5" customHeight="1" x14ac:dyDescent="0.25">
      <c r="C1047" s="67"/>
      <c r="D1047" s="44"/>
      <c r="E1047" s="66"/>
      <c r="F1047" s="66"/>
      <c r="G1047" s="68"/>
      <c r="H1047" s="69"/>
      <c r="I1047" s="68"/>
      <c r="J1047" s="34"/>
      <c r="K1047" s="54"/>
      <c r="L1047" s="31"/>
      <c r="M1047" s="2"/>
    </row>
    <row r="1048" spans="3:13" ht="13.5" customHeight="1" x14ac:dyDescent="0.25">
      <c r="C1048" s="67"/>
      <c r="D1048" s="44"/>
      <c r="E1048" s="66"/>
      <c r="F1048" s="66"/>
      <c r="G1048" s="68"/>
      <c r="H1048" s="69"/>
      <c r="I1048" s="68"/>
      <c r="J1048" s="34"/>
      <c r="K1048" s="54"/>
      <c r="L1048" s="31"/>
      <c r="M1048" s="2"/>
    </row>
    <row r="1049" spans="3:13" ht="13.5" customHeight="1" x14ac:dyDescent="0.25">
      <c r="C1049" s="67"/>
      <c r="D1049" s="44"/>
      <c r="E1049" s="66"/>
      <c r="F1049" s="66"/>
      <c r="G1049" s="68"/>
      <c r="H1049" s="69"/>
      <c r="I1049" s="68"/>
      <c r="J1049" s="34"/>
      <c r="K1049" s="54"/>
      <c r="L1049" s="31"/>
      <c r="M1049" s="2"/>
    </row>
    <row r="1050" spans="3:13" ht="13.5" customHeight="1" x14ac:dyDescent="0.25">
      <c r="C1050" s="67"/>
      <c r="D1050" s="44"/>
      <c r="E1050" s="66"/>
      <c r="F1050" s="66"/>
      <c r="G1050" s="68"/>
      <c r="H1050" s="69"/>
      <c r="I1050" s="68"/>
      <c r="J1050" s="34"/>
      <c r="K1050" s="54"/>
      <c r="L1050" s="31"/>
      <c r="M1050" s="2"/>
    </row>
    <row r="1051" spans="3:13" ht="13.5" customHeight="1" x14ac:dyDescent="0.25">
      <c r="C1051" s="67"/>
      <c r="D1051" s="44"/>
      <c r="E1051" s="66"/>
      <c r="F1051" s="66"/>
      <c r="G1051" s="68"/>
      <c r="H1051" s="69"/>
      <c r="I1051" s="68"/>
      <c r="J1051" s="34"/>
      <c r="K1051" s="54"/>
      <c r="L1051" s="31"/>
      <c r="M1051" s="2"/>
    </row>
    <row r="1052" spans="3:13" ht="13.5" customHeight="1" x14ac:dyDescent="0.25">
      <c r="C1052" s="67"/>
      <c r="D1052" s="44"/>
      <c r="E1052" s="66"/>
      <c r="F1052" s="66"/>
      <c r="G1052" s="68"/>
      <c r="H1052" s="69"/>
      <c r="I1052" s="68"/>
      <c r="J1052" s="34"/>
      <c r="K1052" s="54"/>
      <c r="L1052" s="31"/>
      <c r="M1052" s="2"/>
    </row>
    <row r="1053" spans="3:13" ht="13.5" customHeight="1" x14ac:dyDescent="0.25">
      <c r="C1053" s="67"/>
      <c r="D1053" s="44"/>
      <c r="E1053" s="66"/>
      <c r="F1053" s="66"/>
      <c r="G1053" s="68"/>
      <c r="H1053" s="69"/>
      <c r="I1053" s="68"/>
      <c r="J1053" s="34"/>
      <c r="K1053" s="54"/>
      <c r="L1053" s="31"/>
      <c r="M1053" s="2"/>
    </row>
    <row r="1054" spans="3:13" ht="13.5" customHeight="1" x14ac:dyDescent="0.25">
      <c r="C1054" s="67"/>
      <c r="D1054" s="44"/>
      <c r="E1054" s="66"/>
      <c r="F1054" s="66"/>
      <c r="G1054" s="68"/>
      <c r="H1054" s="69"/>
      <c r="I1054" s="68"/>
      <c r="J1054" s="34"/>
      <c r="K1054" s="54"/>
      <c r="L1054" s="31"/>
      <c r="M1054" s="2"/>
    </row>
    <row r="1055" spans="3:13" ht="13.5" customHeight="1" x14ac:dyDescent="0.25">
      <c r="C1055" s="67"/>
      <c r="D1055" s="44"/>
      <c r="E1055" s="66"/>
      <c r="F1055" s="66"/>
      <c r="G1055" s="68"/>
      <c r="H1055" s="69"/>
      <c r="I1055" s="68"/>
      <c r="J1055" s="34"/>
      <c r="K1055" s="54"/>
      <c r="L1055" s="31"/>
      <c r="M1055" s="2"/>
    </row>
    <row r="1056" spans="3:13" ht="13.5" customHeight="1" x14ac:dyDescent="0.25">
      <c r="C1056" s="67"/>
      <c r="D1056" s="44"/>
      <c r="E1056" s="66"/>
      <c r="F1056" s="66"/>
      <c r="G1056" s="68"/>
      <c r="H1056" s="69"/>
      <c r="I1056" s="68"/>
      <c r="J1056" s="34"/>
      <c r="K1056" s="54"/>
      <c r="L1056" s="31"/>
    </row>
    <row r="1057" spans="3:12" ht="13.5" customHeight="1" x14ac:dyDescent="0.25">
      <c r="C1057" s="67"/>
      <c r="D1057" s="44"/>
      <c r="E1057" s="66"/>
      <c r="F1057" s="66"/>
      <c r="G1057" s="68"/>
      <c r="H1057" s="69"/>
      <c r="I1057" s="68"/>
      <c r="J1057" s="34"/>
      <c r="K1057" s="54"/>
      <c r="L1057" s="31"/>
    </row>
    <row r="1058" spans="3:12" ht="13.5" customHeight="1" x14ac:dyDescent="0.25">
      <c r="C1058" s="67"/>
      <c r="D1058" s="44"/>
      <c r="E1058" s="66"/>
      <c r="F1058" s="66"/>
      <c r="G1058" s="68"/>
      <c r="H1058" s="69"/>
      <c r="I1058" s="68"/>
      <c r="J1058" s="34"/>
      <c r="K1058" s="54"/>
      <c r="L1058" s="31"/>
    </row>
    <row r="1059" spans="3:12" ht="13.5" customHeight="1" x14ac:dyDescent="0.25">
      <c r="C1059" s="67"/>
      <c r="D1059" s="44"/>
      <c r="E1059" s="66"/>
      <c r="F1059" s="66"/>
      <c r="G1059" s="68"/>
      <c r="H1059" s="69"/>
      <c r="I1059" s="68"/>
      <c r="J1059" s="34"/>
      <c r="K1059" s="54"/>
      <c r="L1059" s="31"/>
    </row>
    <row r="1060" spans="3:12" ht="13.5" customHeight="1" x14ac:dyDescent="0.25">
      <c r="C1060" s="67"/>
      <c r="D1060" s="44"/>
      <c r="E1060" s="66"/>
      <c r="F1060" s="66"/>
      <c r="G1060" s="68"/>
      <c r="H1060" s="69"/>
      <c r="I1060" s="68"/>
      <c r="J1060" s="34"/>
      <c r="K1060" s="54"/>
      <c r="L1060" s="31"/>
    </row>
    <row r="1061" spans="3:12" ht="13.5" customHeight="1" x14ac:dyDescent="0.25">
      <c r="C1061" s="67"/>
      <c r="D1061" s="44"/>
      <c r="E1061" s="66"/>
      <c r="F1061" s="66"/>
      <c r="G1061" s="68"/>
      <c r="H1061" s="69"/>
      <c r="I1061" s="68"/>
      <c r="J1061" s="34"/>
      <c r="K1061" s="54"/>
      <c r="L1061" s="31"/>
    </row>
    <row r="1062" spans="3:12" ht="13.5" customHeight="1" x14ac:dyDescent="0.25">
      <c r="C1062" s="67"/>
      <c r="D1062" s="44"/>
      <c r="E1062" s="66"/>
      <c r="F1062" s="66"/>
      <c r="G1062" s="68"/>
      <c r="H1062" s="69"/>
      <c r="I1062" s="68"/>
      <c r="J1062" s="34"/>
      <c r="K1062" s="54"/>
      <c r="L1062" s="31"/>
    </row>
    <row r="1063" spans="3:12" ht="13.5" customHeight="1" x14ac:dyDescent="0.25">
      <c r="C1063" s="67"/>
      <c r="D1063" s="44"/>
      <c r="E1063" s="66"/>
      <c r="F1063" s="66"/>
      <c r="G1063" s="68"/>
      <c r="H1063" s="69"/>
      <c r="I1063" s="68"/>
      <c r="J1063" s="34"/>
      <c r="K1063" s="54"/>
      <c r="L1063" s="31"/>
    </row>
    <row r="1064" spans="3:12" ht="13.5" customHeight="1" x14ac:dyDescent="0.25">
      <c r="C1064" s="67"/>
      <c r="D1064" s="44"/>
      <c r="E1064" s="66"/>
      <c r="F1064" s="66"/>
      <c r="G1064" s="68"/>
      <c r="H1064" s="69"/>
      <c r="I1064" s="68"/>
      <c r="J1064" s="34"/>
      <c r="K1064" s="54"/>
      <c r="L1064" s="31"/>
    </row>
    <row r="1065" spans="3:12" ht="13.5" customHeight="1" x14ac:dyDescent="0.25">
      <c r="C1065" s="67"/>
      <c r="D1065" s="44"/>
      <c r="E1065" s="66"/>
      <c r="F1065" s="66"/>
      <c r="G1065" s="68"/>
      <c r="H1065" s="69"/>
      <c r="I1065" s="68"/>
      <c r="J1065" s="34"/>
      <c r="K1065" s="54"/>
      <c r="L1065" s="31"/>
    </row>
    <row r="1066" spans="3:12" ht="13.5" customHeight="1" x14ac:dyDescent="0.25">
      <c r="C1066" s="67"/>
      <c r="D1066" s="44"/>
      <c r="E1066" s="66"/>
      <c r="F1066" s="66"/>
      <c r="G1066" s="68"/>
      <c r="H1066" s="69"/>
      <c r="I1066" s="68"/>
      <c r="J1066" s="34"/>
      <c r="K1066" s="54"/>
      <c r="L1066" s="31"/>
    </row>
    <row r="1067" spans="3:12" ht="13.5" customHeight="1" x14ac:dyDescent="0.25">
      <c r="C1067" s="67"/>
      <c r="D1067" s="44"/>
      <c r="E1067" s="66"/>
      <c r="F1067" s="66"/>
      <c r="G1067" s="68"/>
      <c r="H1067" s="69"/>
      <c r="I1067" s="68"/>
      <c r="J1067" s="34"/>
      <c r="K1067" s="54"/>
      <c r="L1067" s="31"/>
    </row>
    <row r="1068" spans="3:12" ht="13.5" customHeight="1" x14ac:dyDescent="0.25">
      <c r="C1068" s="67"/>
      <c r="D1068" s="44"/>
      <c r="E1068" s="66"/>
      <c r="F1068" s="66"/>
      <c r="G1068" s="68"/>
      <c r="H1068" s="69"/>
      <c r="I1068" s="68"/>
      <c r="J1068" s="34"/>
      <c r="K1068" s="54"/>
      <c r="L1068" s="31"/>
    </row>
    <row r="1069" spans="3:12" ht="13.5" customHeight="1" x14ac:dyDescent="0.25">
      <c r="C1069" s="67"/>
      <c r="D1069" s="44"/>
      <c r="E1069" s="66"/>
      <c r="F1069" s="66"/>
      <c r="G1069" s="68"/>
      <c r="H1069" s="69"/>
      <c r="I1069" s="68"/>
      <c r="J1069" s="34"/>
      <c r="K1069" s="54"/>
      <c r="L1069" s="31"/>
    </row>
    <row r="1070" spans="3:12" ht="13.5" customHeight="1" x14ac:dyDescent="0.25">
      <c r="C1070" s="67"/>
      <c r="D1070" s="44"/>
      <c r="E1070" s="66"/>
      <c r="F1070" s="66"/>
      <c r="G1070" s="68"/>
      <c r="H1070" s="69"/>
      <c r="I1070" s="68"/>
      <c r="J1070" s="34"/>
      <c r="K1070" s="54"/>
      <c r="L1070" s="31"/>
    </row>
    <row r="1071" spans="3:12" ht="13.5" customHeight="1" x14ac:dyDescent="0.25">
      <c r="C1071" s="67"/>
      <c r="D1071" s="44"/>
      <c r="E1071" s="66"/>
      <c r="F1071" s="66"/>
      <c r="G1071" s="68"/>
      <c r="H1071" s="69"/>
      <c r="I1071" s="68"/>
      <c r="J1071" s="34"/>
      <c r="K1071" s="54"/>
      <c r="L1071" s="31"/>
    </row>
    <row r="1072" spans="3:12" ht="13.5" customHeight="1" x14ac:dyDescent="0.25">
      <c r="C1072" s="67"/>
      <c r="D1072" s="44"/>
      <c r="E1072" s="66"/>
      <c r="F1072" s="66"/>
      <c r="G1072" s="68"/>
      <c r="H1072" s="69"/>
      <c r="I1072" s="68"/>
      <c r="J1072" s="34"/>
      <c r="K1072" s="54"/>
      <c r="L1072" s="31"/>
    </row>
    <row r="1073" spans="3:12" ht="13.5" customHeight="1" x14ac:dyDescent="0.25">
      <c r="C1073" s="67"/>
      <c r="D1073" s="44"/>
      <c r="E1073" s="66"/>
      <c r="F1073" s="66"/>
      <c r="G1073" s="68"/>
      <c r="H1073" s="69"/>
      <c r="I1073" s="68"/>
      <c r="J1073" s="34"/>
      <c r="K1073" s="54"/>
      <c r="L1073" s="31"/>
    </row>
    <row r="1074" spans="3:12" ht="13.5" customHeight="1" x14ac:dyDescent="0.25">
      <c r="C1074" s="67"/>
      <c r="D1074" s="44"/>
      <c r="E1074" s="66"/>
      <c r="F1074" s="66"/>
      <c r="G1074" s="68"/>
      <c r="H1074" s="69"/>
      <c r="I1074" s="68"/>
      <c r="J1074" s="34"/>
      <c r="K1074" s="54"/>
      <c r="L1074" s="31"/>
    </row>
    <row r="1075" spans="3:12" ht="13.5" customHeight="1" x14ac:dyDescent="0.25">
      <c r="C1075" s="67"/>
      <c r="D1075" s="44"/>
      <c r="E1075" s="66"/>
      <c r="F1075" s="66"/>
      <c r="G1075" s="68"/>
      <c r="H1075" s="69"/>
      <c r="I1075" s="68"/>
      <c r="J1075" s="34"/>
      <c r="K1075" s="54"/>
      <c r="L1075" s="31"/>
    </row>
    <row r="1076" spans="3:12" ht="13.5" customHeight="1" x14ac:dyDescent="0.25">
      <c r="C1076" s="67"/>
      <c r="D1076" s="44"/>
      <c r="E1076" s="66"/>
      <c r="F1076" s="66"/>
      <c r="G1076" s="68"/>
      <c r="H1076" s="69"/>
      <c r="I1076" s="68"/>
      <c r="J1076" s="34"/>
      <c r="K1076" s="54"/>
      <c r="L1076" s="31"/>
    </row>
    <row r="1077" spans="3:12" ht="13.5" customHeight="1" x14ac:dyDescent="0.25">
      <c r="C1077" s="67"/>
      <c r="D1077" s="44"/>
      <c r="E1077" s="66"/>
      <c r="F1077" s="66"/>
      <c r="G1077" s="68"/>
      <c r="H1077" s="69"/>
      <c r="I1077" s="68"/>
      <c r="J1077" s="34"/>
      <c r="K1077" s="54"/>
      <c r="L1077" s="31"/>
    </row>
    <row r="1078" spans="3:12" ht="13.5" customHeight="1" x14ac:dyDescent="0.25">
      <c r="C1078" s="67"/>
      <c r="D1078" s="44"/>
      <c r="E1078" s="66"/>
      <c r="F1078" s="66"/>
      <c r="G1078" s="68"/>
      <c r="H1078" s="69"/>
      <c r="I1078" s="68"/>
      <c r="J1078" s="34"/>
      <c r="K1078" s="54"/>
      <c r="L1078" s="31"/>
    </row>
    <row r="1079" spans="3:12" ht="13.5" customHeight="1" x14ac:dyDescent="0.25">
      <c r="C1079" s="67"/>
      <c r="D1079" s="44"/>
      <c r="E1079" s="66"/>
      <c r="F1079" s="66"/>
      <c r="G1079" s="68"/>
      <c r="H1079" s="69"/>
      <c r="I1079" s="68"/>
      <c r="J1079" s="34"/>
      <c r="K1079" s="54"/>
      <c r="L1079" s="31"/>
    </row>
    <row r="1080" spans="3:12" ht="13.5" customHeight="1" x14ac:dyDescent="0.25">
      <c r="C1080" s="67"/>
      <c r="D1080" s="44"/>
      <c r="E1080" s="66"/>
      <c r="F1080" s="66"/>
      <c r="G1080" s="68"/>
      <c r="H1080" s="69"/>
      <c r="I1080" s="68"/>
      <c r="J1080" s="34"/>
      <c r="K1080" s="54"/>
      <c r="L1080" s="31"/>
    </row>
    <row r="1081" spans="3:12" ht="13.5" customHeight="1" x14ac:dyDescent="0.25">
      <c r="C1081" s="67"/>
      <c r="D1081" s="44"/>
      <c r="E1081" s="66"/>
      <c r="F1081" s="66"/>
      <c r="G1081" s="68"/>
      <c r="H1081" s="69"/>
      <c r="I1081" s="68"/>
      <c r="J1081" s="34"/>
      <c r="K1081" s="54"/>
      <c r="L1081" s="31"/>
    </row>
    <row r="1082" spans="3:12" ht="13.5" customHeight="1" x14ac:dyDescent="0.25">
      <c r="C1082" s="67"/>
      <c r="D1082" s="44"/>
      <c r="E1082" s="66"/>
      <c r="F1082" s="66"/>
      <c r="G1082" s="68"/>
      <c r="H1082" s="69"/>
      <c r="I1082" s="68"/>
      <c r="J1082" s="34"/>
      <c r="K1082" s="54"/>
      <c r="L1082" s="31"/>
    </row>
    <row r="1083" spans="3:12" ht="13.5" customHeight="1" x14ac:dyDescent="0.25">
      <c r="C1083" s="67"/>
      <c r="D1083" s="44"/>
      <c r="E1083" s="66"/>
      <c r="F1083" s="66"/>
      <c r="G1083" s="68"/>
      <c r="H1083" s="69"/>
      <c r="I1083" s="68"/>
      <c r="J1083" s="34"/>
      <c r="K1083" s="54"/>
      <c r="L1083" s="31"/>
    </row>
    <row r="1084" spans="3:12" ht="13.5" customHeight="1" x14ac:dyDescent="0.25">
      <c r="C1084" s="67"/>
      <c r="D1084" s="44"/>
      <c r="E1084" s="66"/>
      <c r="F1084" s="66"/>
      <c r="G1084" s="68"/>
      <c r="H1084" s="69"/>
      <c r="I1084" s="68"/>
      <c r="J1084" s="34"/>
      <c r="K1084" s="54"/>
      <c r="L1084" s="31"/>
    </row>
    <row r="1085" spans="3:12" ht="13.5" customHeight="1" x14ac:dyDescent="0.25">
      <c r="C1085" s="67"/>
      <c r="D1085" s="44"/>
      <c r="E1085" s="66"/>
      <c r="F1085" s="66"/>
      <c r="G1085" s="68"/>
      <c r="H1085" s="69"/>
      <c r="I1085" s="68"/>
      <c r="J1085" s="34"/>
      <c r="K1085" s="54"/>
      <c r="L1085" s="31"/>
    </row>
    <row r="1086" spans="3:12" ht="13.5" customHeight="1" x14ac:dyDescent="0.25">
      <c r="C1086" s="67"/>
      <c r="D1086" s="44"/>
      <c r="E1086" s="66"/>
      <c r="F1086" s="66"/>
      <c r="G1086" s="68"/>
      <c r="H1086" s="69"/>
      <c r="I1086" s="68"/>
      <c r="J1086" s="34"/>
      <c r="K1086" s="54"/>
      <c r="L1086" s="31"/>
    </row>
    <row r="1087" spans="3:12" ht="13.5" customHeight="1" x14ac:dyDescent="0.25">
      <c r="C1087" s="67"/>
      <c r="D1087" s="44"/>
      <c r="E1087" s="66"/>
      <c r="F1087" s="66"/>
      <c r="G1087" s="68"/>
      <c r="H1087" s="69"/>
      <c r="I1087" s="68"/>
      <c r="J1087" s="34"/>
      <c r="K1087" s="54"/>
      <c r="L1087" s="31"/>
    </row>
    <row r="1088" spans="3:12" ht="13.5" customHeight="1" x14ac:dyDescent="0.25">
      <c r="C1088" s="67"/>
      <c r="D1088" s="44"/>
      <c r="E1088" s="66"/>
      <c r="F1088" s="66"/>
      <c r="G1088" s="68"/>
      <c r="H1088" s="69"/>
      <c r="I1088" s="68"/>
      <c r="J1088" s="34"/>
      <c r="K1088" s="54"/>
      <c r="L1088" s="31"/>
    </row>
    <row r="1089" spans="3:12" ht="13.5" customHeight="1" x14ac:dyDescent="0.25">
      <c r="C1089" s="67"/>
      <c r="D1089" s="44"/>
      <c r="E1089" s="66"/>
      <c r="F1089" s="66"/>
      <c r="G1089" s="68"/>
      <c r="H1089" s="69"/>
      <c r="I1089" s="68"/>
      <c r="J1089" s="34"/>
      <c r="K1089" s="54"/>
      <c r="L1089" s="31"/>
    </row>
    <row r="1090" spans="3:12" ht="13.5" customHeight="1" x14ac:dyDescent="0.25">
      <c r="C1090" s="67"/>
      <c r="D1090" s="44"/>
      <c r="E1090" s="66"/>
      <c r="F1090" s="66"/>
      <c r="G1090" s="68"/>
      <c r="H1090" s="69"/>
      <c r="I1090" s="68"/>
      <c r="J1090" s="34"/>
      <c r="K1090" s="54"/>
      <c r="L1090" s="31"/>
    </row>
    <row r="1091" spans="3:12" ht="13.5" customHeight="1" x14ac:dyDescent="0.25">
      <c r="C1091" s="67"/>
      <c r="D1091" s="44"/>
      <c r="E1091" s="66"/>
      <c r="F1091" s="66"/>
      <c r="G1091" s="68"/>
      <c r="H1091" s="69"/>
      <c r="I1091" s="68"/>
      <c r="J1091" s="34"/>
      <c r="K1091" s="54"/>
      <c r="L1091" s="31"/>
    </row>
    <row r="1092" spans="3:12" ht="13.5" customHeight="1" x14ac:dyDescent="0.25">
      <c r="C1092" s="67"/>
      <c r="D1092" s="44"/>
      <c r="E1092" s="66"/>
      <c r="F1092" s="66"/>
      <c r="G1092" s="68"/>
      <c r="H1092" s="69"/>
      <c r="I1092" s="68"/>
      <c r="J1092" s="34"/>
      <c r="K1092" s="54"/>
      <c r="L1092" s="31"/>
    </row>
    <row r="1093" spans="3:12" ht="13.5" customHeight="1" x14ac:dyDescent="0.25">
      <c r="C1093" s="67"/>
      <c r="D1093" s="44"/>
      <c r="E1093" s="66"/>
      <c r="F1093" s="66"/>
      <c r="G1093" s="68"/>
      <c r="H1093" s="69"/>
      <c r="I1093" s="68"/>
      <c r="J1093" s="34"/>
      <c r="K1093" s="54"/>
      <c r="L1093" s="31"/>
    </row>
    <row r="1094" spans="3:12" ht="13.5" customHeight="1" x14ac:dyDescent="0.25">
      <c r="C1094" s="67"/>
      <c r="D1094" s="44"/>
      <c r="E1094" s="66"/>
      <c r="F1094" s="66"/>
      <c r="G1094" s="68"/>
      <c r="H1094" s="69"/>
      <c r="I1094" s="68"/>
      <c r="J1094" s="34"/>
      <c r="K1094" s="54"/>
      <c r="L1094" s="31"/>
    </row>
    <row r="1095" spans="3:12" ht="13.5" customHeight="1" x14ac:dyDescent="0.25">
      <c r="C1095" s="67"/>
      <c r="D1095" s="44"/>
      <c r="E1095" s="66"/>
      <c r="F1095" s="66"/>
      <c r="G1095" s="68"/>
      <c r="H1095" s="69"/>
      <c r="I1095" s="68"/>
      <c r="J1095" s="34"/>
      <c r="K1095" s="54"/>
      <c r="L1095" s="31"/>
    </row>
    <row r="1096" spans="3:12" ht="13.5" customHeight="1" x14ac:dyDescent="0.25">
      <c r="C1096" s="67"/>
      <c r="D1096" s="44"/>
      <c r="E1096" s="66"/>
      <c r="F1096" s="66"/>
      <c r="G1096" s="68"/>
      <c r="H1096" s="69"/>
      <c r="I1096" s="68"/>
      <c r="J1096" s="34"/>
      <c r="K1096" s="54"/>
      <c r="L1096" s="31"/>
    </row>
    <row r="1097" spans="3:12" ht="13.5" customHeight="1" x14ac:dyDescent="0.25">
      <c r="C1097" s="67"/>
      <c r="D1097" s="44"/>
      <c r="E1097" s="66"/>
      <c r="F1097" s="66"/>
      <c r="G1097" s="68"/>
      <c r="H1097" s="69"/>
      <c r="I1097" s="68"/>
      <c r="J1097" s="34"/>
      <c r="K1097" s="54"/>
      <c r="L1097" s="31"/>
    </row>
    <row r="1098" spans="3:12" ht="13.5" customHeight="1" x14ac:dyDescent="0.25">
      <c r="C1098" s="67"/>
      <c r="D1098" s="44"/>
      <c r="E1098" s="66"/>
      <c r="F1098" s="66"/>
      <c r="G1098" s="68"/>
      <c r="H1098" s="69"/>
      <c r="I1098" s="68"/>
      <c r="J1098" s="34"/>
      <c r="K1098" s="54"/>
      <c r="L1098" s="31"/>
    </row>
    <row r="1099" spans="3:12" ht="13.5" customHeight="1" x14ac:dyDescent="0.25">
      <c r="C1099" s="67"/>
      <c r="D1099" s="44"/>
      <c r="E1099" s="66"/>
      <c r="F1099" s="66"/>
      <c r="G1099" s="68"/>
      <c r="H1099" s="69"/>
      <c r="I1099" s="68"/>
      <c r="J1099" s="34"/>
      <c r="K1099" s="54"/>
      <c r="L1099" s="31"/>
    </row>
    <row r="1100" spans="3:12" ht="13.5" customHeight="1" x14ac:dyDescent="0.25">
      <c r="C1100" s="67"/>
      <c r="D1100" s="44"/>
      <c r="E1100" s="66"/>
      <c r="F1100" s="66"/>
      <c r="G1100" s="68"/>
      <c r="H1100" s="69"/>
      <c r="I1100" s="68"/>
      <c r="J1100" s="34"/>
      <c r="K1100" s="54"/>
      <c r="L1100" s="31"/>
    </row>
    <row r="1101" spans="3:12" ht="13.5" customHeight="1" x14ac:dyDescent="0.25">
      <c r="C1101" s="67"/>
      <c r="D1101" s="44"/>
      <c r="E1101" s="66"/>
      <c r="F1101" s="66"/>
      <c r="G1101" s="68"/>
      <c r="H1101" s="69"/>
      <c r="I1101" s="68"/>
      <c r="J1101" s="34"/>
      <c r="K1101" s="54"/>
      <c r="L1101" s="31"/>
    </row>
    <row r="1102" spans="3:12" ht="13.5" customHeight="1" x14ac:dyDescent="0.25">
      <c r="C1102" s="67"/>
      <c r="D1102" s="44"/>
      <c r="E1102" s="66"/>
      <c r="F1102" s="66"/>
      <c r="G1102" s="68"/>
      <c r="H1102" s="69"/>
      <c r="I1102" s="68"/>
      <c r="J1102" s="34"/>
      <c r="K1102" s="54"/>
      <c r="L1102" s="31"/>
    </row>
    <row r="1103" spans="3:12" ht="13.5" customHeight="1" x14ac:dyDescent="0.25">
      <c r="C1103" s="67"/>
      <c r="D1103" s="44"/>
      <c r="E1103" s="66"/>
      <c r="F1103" s="66"/>
      <c r="G1103" s="68"/>
      <c r="H1103" s="69"/>
      <c r="I1103" s="68"/>
      <c r="J1103" s="34"/>
      <c r="K1103" s="54"/>
      <c r="L1103" s="31"/>
    </row>
    <row r="1104" spans="3:12" ht="13.5" customHeight="1" x14ac:dyDescent="0.25">
      <c r="C1104" s="67"/>
      <c r="D1104" s="44"/>
      <c r="E1104" s="66"/>
      <c r="F1104" s="66"/>
      <c r="G1104" s="68"/>
      <c r="H1104" s="69"/>
      <c r="I1104" s="68"/>
      <c r="J1104" s="34"/>
      <c r="K1104" s="54"/>
      <c r="L1104" s="31"/>
    </row>
    <row r="1105" spans="3:12" ht="13.5" customHeight="1" x14ac:dyDescent="0.25">
      <c r="C1105" s="67"/>
      <c r="D1105" s="44"/>
      <c r="E1105" s="66"/>
      <c r="F1105" s="66"/>
      <c r="G1105" s="68"/>
      <c r="H1105" s="69"/>
      <c r="I1105" s="68"/>
      <c r="J1105" s="34"/>
      <c r="K1105" s="54"/>
      <c r="L1105" s="31"/>
    </row>
    <row r="1106" spans="3:12" ht="13.5" customHeight="1" x14ac:dyDescent="0.25">
      <c r="C1106" s="67"/>
      <c r="D1106" s="44"/>
      <c r="E1106" s="66"/>
      <c r="F1106" s="66"/>
      <c r="G1106" s="68"/>
      <c r="H1106" s="69"/>
      <c r="I1106" s="68"/>
      <c r="J1106" s="34"/>
      <c r="K1106" s="54"/>
      <c r="L1106" s="31"/>
    </row>
    <row r="1107" spans="3:12" ht="13.5" customHeight="1" x14ac:dyDescent="0.25">
      <c r="C1107" s="67"/>
      <c r="D1107" s="44"/>
      <c r="E1107" s="66"/>
      <c r="F1107" s="66"/>
      <c r="G1107" s="68"/>
      <c r="H1107" s="69"/>
      <c r="I1107" s="68"/>
      <c r="J1107" s="34"/>
      <c r="K1107" s="54"/>
      <c r="L1107" s="31"/>
    </row>
    <row r="1108" spans="3:12" ht="13.5" customHeight="1" x14ac:dyDescent="0.25">
      <c r="C1108" s="67"/>
      <c r="D1108" s="44"/>
      <c r="E1108" s="66"/>
      <c r="F1108" s="66"/>
      <c r="G1108" s="68"/>
      <c r="H1108" s="69"/>
      <c r="I1108" s="68"/>
      <c r="J1108" s="34"/>
      <c r="K1108" s="54"/>
      <c r="L1108" s="31"/>
    </row>
    <row r="1109" spans="3:12" ht="13.5" customHeight="1" x14ac:dyDescent="0.25">
      <c r="C1109" s="67"/>
      <c r="D1109" s="44"/>
      <c r="E1109" s="66"/>
      <c r="F1109" s="66"/>
      <c r="G1109" s="68"/>
      <c r="H1109" s="69"/>
      <c r="I1109" s="68"/>
      <c r="J1109" s="34"/>
      <c r="K1109" s="54"/>
      <c r="L1109" s="31"/>
    </row>
    <row r="1110" spans="3:12" ht="13.5" customHeight="1" x14ac:dyDescent="0.25">
      <c r="C1110" s="67"/>
      <c r="D1110" s="44"/>
      <c r="E1110" s="66"/>
      <c r="F1110" s="66"/>
      <c r="G1110" s="68"/>
      <c r="H1110" s="69"/>
      <c r="I1110" s="68"/>
      <c r="J1110" s="34"/>
      <c r="K1110" s="54"/>
      <c r="L1110" s="31"/>
    </row>
    <row r="1111" spans="3:12" ht="13.5" customHeight="1" x14ac:dyDescent="0.25">
      <c r="C1111" s="67"/>
      <c r="D1111" s="44"/>
      <c r="E1111" s="66"/>
      <c r="F1111" s="66"/>
      <c r="G1111" s="68"/>
      <c r="H1111" s="69"/>
      <c r="I1111" s="68"/>
      <c r="J1111" s="34"/>
      <c r="K1111" s="54"/>
      <c r="L1111" s="31"/>
    </row>
    <row r="1112" spans="3:12" ht="13.5" customHeight="1" x14ac:dyDescent="0.25">
      <c r="C1112" s="67"/>
      <c r="D1112" s="44"/>
      <c r="E1112" s="66"/>
      <c r="F1112" s="66"/>
      <c r="G1112" s="68"/>
      <c r="H1112" s="69"/>
      <c r="I1112" s="68"/>
      <c r="J1112" s="34"/>
      <c r="K1112" s="54"/>
      <c r="L1112" s="31"/>
    </row>
    <row r="1113" spans="3:12" ht="13.5" customHeight="1" x14ac:dyDescent="0.25">
      <c r="C1113" s="67"/>
      <c r="D1113" s="44"/>
      <c r="E1113" s="66"/>
      <c r="F1113" s="66"/>
      <c r="G1113" s="68"/>
      <c r="H1113" s="69"/>
      <c r="I1113" s="68"/>
      <c r="J1113" s="34"/>
      <c r="K1113" s="54"/>
      <c r="L1113" s="31"/>
    </row>
    <row r="1114" spans="3:12" ht="13.5" customHeight="1" x14ac:dyDescent="0.25">
      <c r="C1114" s="67"/>
      <c r="D1114" s="44"/>
      <c r="E1114" s="66"/>
      <c r="F1114" s="66"/>
      <c r="G1114" s="68"/>
      <c r="H1114" s="69"/>
      <c r="I1114" s="68"/>
      <c r="J1114" s="34"/>
      <c r="K1114" s="54"/>
      <c r="L1114" s="31"/>
    </row>
    <row r="1115" spans="3:12" ht="13.5" customHeight="1" x14ac:dyDescent="0.25">
      <c r="C1115" s="67"/>
      <c r="D1115" s="44"/>
      <c r="E1115" s="66"/>
      <c r="F1115" s="66"/>
      <c r="G1115" s="68"/>
      <c r="H1115" s="69"/>
      <c r="I1115" s="68"/>
      <c r="J1115" s="34"/>
      <c r="K1115" s="54"/>
      <c r="L1115" s="31"/>
    </row>
    <row r="1116" spans="3:12" ht="13.5" customHeight="1" x14ac:dyDescent="0.25">
      <c r="C1116" s="67"/>
      <c r="D1116" s="44"/>
      <c r="E1116" s="66"/>
      <c r="F1116" s="66"/>
      <c r="G1116" s="68"/>
      <c r="H1116" s="69"/>
      <c r="I1116" s="68"/>
      <c r="J1116" s="34"/>
      <c r="K1116" s="54"/>
      <c r="L1116" s="31"/>
    </row>
    <row r="1117" spans="3:12" ht="13.5" customHeight="1" x14ac:dyDescent="0.25">
      <c r="C1117" s="67"/>
      <c r="D1117" s="44"/>
      <c r="E1117" s="66"/>
      <c r="F1117" s="66"/>
      <c r="G1117" s="68"/>
      <c r="H1117" s="69"/>
      <c r="I1117" s="68"/>
      <c r="J1117" s="34"/>
      <c r="K1117" s="54"/>
      <c r="L1117" s="31"/>
    </row>
    <row r="1118" spans="3:12" ht="13.5" customHeight="1" x14ac:dyDescent="0.25">
      <c r="C1118" s="67"/>
      <c r="D1118" s="44"/>
      <c r="E1118" s="66"/>
      <c r="F1118" s="66"/>
      <c r="G1118" s="68"/>
      <c r="H1118" s="69"/>
      <c r="I1118" s="68"/>
      <c r="J1118" s="34"/>
      <c r="K1118" s="54"/>
      <c r="L1118" s="31"/>
    </row>
    <row r="1119" spans="3:12" ht="13.5" customHeight="1" x14ac:dyDescent="0.25">
      <c r="C1119" s="67"/>
      <c r="D1119" s="44"/>
      <c r="E1119" s="66"/>
      <c r="F1119" s="66"/>
      <c r="G1119" s="68"/>
      <c r="H1119" s="69"/>
      <c r="I1119" s="68"/>
      <c r="J1119" s="34"/>
      <c r="K1119" s="54"/>
      <c r="L1119" s="31"/>
    </row>
    <row r="1120" spans="3:12" ht="13.5" customHeight="1" x14ac:dyDescent="0.25">
      <c r="C1120" s="67"/>
      <c r="D1120" s="44"/>
      <c r="E1120" s="66"/>
      <c r="F1120" s="66"/>
      <c r="G1120" s="68"/>
      <c r="H1120" s="69"/>
      <c r="I1120" s="68"/>
      <c r="J1120" s="34"/>
      <c r="K1120" s="54"/>
      <c r="L1120" s="31"/>
    </row>
    <row r="1121" spans="3:12" ht="13.5" customHeight="1" x14ac:dyDescent="0.25">
      <c r="C1121" s="67"/>
      <c r="D1121" s="44"/>
      <c r="E1121" s="66"/>
      <c r="F1121" s="66"/>
      <c r="G1121" s="68"/>
      <c r="H1121" s="69"/>
      <c r="I1121" s="68"/>
      <c r="J1121" s="34"/>
      <c r="K1121" s="54"/>
      <c r="L1121" s="31"/>
    </row>
    <row r="1122" spans="3:12" ht="13.5" customHeight="1" x14ac:dyDescent="0.25">
      <c r="C1122" s="67"/>
      <c r="D1122" s="44"/>
      <c r="E1122" s="66"/>
      <c r="F1122" s="66"/>
      <c r="G1122" s="68"/>
      <c r="H1122" s="69"/>
      <c r="I1122" s="68"/>
      <c r="J1122" s="34"/>
      <c r="K1122" s="54"/>
      <c r="L1122" s="31"/>
    </row>
    <row r="1123" spans="3:12" ht="13.5" customHeight="1" x14ac:dyDescent="0.25">
      <c r="C1123" s="67"/>
      <c r="D1123" s="44"/>
      <c r="E1123" s="66"/>
      <c r="F1123" s="66"/>
      <c r="G1123" s="68"/>
      <c r="H1123" s="69"/>
      <c r="I1123" s="68"/>
      <c r="J1123" s="34"/>
      <c r="K1123" s="54"/>
      <c r="L1123" s="31"/>
    </row>
    <row r="1124" spans="3:12" ht="13.5" customHeight="1" x14ac:dyDescent="0.25">
      <c r="C1124" s="67"/>
      <c r="D1124" s="44"/>
      <c r="E1124" s="66"/>
      <c r="F1124" s="66"/>
      <c r="G1124" s="68"/>
      <c r="H1124" s="69"/>
      <c r="I1124" s="68"/>
      <c r="J1124" s="34"/>
      <c r="K1124" s="54"/>
      <c r="L1124" s="31"/>
    </row>
    <row r="1125" spans="3:12" ht="13.5" customHeight="1" x14ac:dyDescent="0.25">
      <c r="C1125" s="67"/>
      <c r="D1125" s="44"/>
      <c r="E1125" s="66"/>
      <c r="F1125" s="66"/>
      <c r="G1125" s="68"/>
      <c r="H1125" s="69"/>
      <c r="I1125" s="68"/>
      <c r="J1125" s="34"/>
      <c r="K1125" s="54"/>
      <c r="L1125" s="31"/>
    </row>
    <row r="1126" spans="3:12" ht="13.5" customHeight="1" x14ac:dyDescent="0.25">
      <c r="C1126" s="67"/>
      <c r="D1126" s="44"/>
      <c r="E1126" s="66"/>
      <c r="F1126" s="66"/>
      <c r="G1126" s="68"/>
      <c r="H1126" s="69"/>
      <c r="I1126" s="68"/>
      <c r="J1126" s="34"/>
      <c r="K1126" s="54"/>
      <c r="L1126" s="31"/>
    </row>
    <row r="1127" spans="3:12" ht="13.5" customHeight="1" x14ac:dyDescent="0.25">
      <c r="C1127" s="67"/>
      <c r="D1127" s="44"/>
      <c r="E1127" s="66"/>
      <c r="F1127" s="66"/>
      <c r="G1127" s="68"/>
      <c r="H1127" s="69"/>
      <c r="I1127" s="68"/>
      <c r="J1127" s="34"/>
      <c r="K1127" s="54"/>
      <c r="L1127" s="31"/>
    </row>
    <row r="1128" spans="3:12" ht="13.5" customHeight="1" x14ac:dyDescent="0.25">
      <c r="C1128" s="67"/>
      <c r="D1128" s="44"/>
      <c r="E1128" s="66"/>
      <c r="F1128" s="66"/>
      <c r="G1128" s="68"/>
      <c r="H1128" s="69"/>
      <c r="I1128" s="68"/>
      <c r="J1128" s="34"/>
      <c r="K1128" s="54"/>
      <c r="L1128" s="31"/>
    </row>
    <row r="1129" spans="3:12" ht="13.5" customHeight="1" x14ac:dyDescent="0.25">
      <c r="C1129" s="67"/>
      <c r="D1129" s="44"/>
      <c r="E1129" s="66"/>
      <c r="F1129" s="66"/>
      <c r="G1129" s="68"/>
      <c r="H1129" s="69"/>
      <c r="I1129" s="68"/>
      <c r="J1129" s="34"/>
      <c r="K1129" s="54"/>
      <c r="L1129" s="31"/>
    </row>
    <row r="1130" spans="3:12" ht="13.5" customHeight="1" x14ac:dyDescent="0.25">
      <c r="C1130" s="67"/>
      <c r="D1130" s="44"/>
      <c r="E1130" s="66"/>
      <c r="F1130" s="66"/>
      <c r="G1130" s="68"/>
      <c r="H1130" s="69"/>
      <c r="I1130" s="68"/>
      <c r="J1130" s="34"/>
      <c r="K1130" s="54"/>
      <c r="L1130" s="31"/>
    </row>
    <row r="1131" spans="3:12" ht="13.5" customHeight="1" x14ac:dyDescent="0.25">
      <c r="C1131" s="67"/>
      <c r="D1131" s="44"/>
      <c r="E1131" s="66"/>
      <c r="F1131" s="66"/>
      <c r="G1131" s="68"/>
      <c r="H1131" s="69"/>
      <c r="I1131" s="68"/>
      <c r="J1131" s="34"/>
      <c r="K1131" s="54"/>
      <c r="L1131" s="31"/>
    </row>
    <row r="1132" spans="3:12" ht="13.5" customHeight="1" x14ac:dyDescent="0.25">
      <c r="C1132" s="67"/>
      <c r="D1132" s="44"/>
      <c r="E1132" s="66"/>
      <c r="F1132" s="66"/>
      <c r="G1132" s="68"/>
      <c r="H1132" s="69"/>
      <c r="I1132" s="68"/>
      <c r="J1132" s="34"/>
      <c r="K1132" s="54"/>
      <c r="L1132" s="31"/>
    </row>
    <row r="1133" spans="3:12" ht="13.5" customHeight="1" x14ac:dyDescent="0.25">
      <c r="C1133" s="67"/>
      <c r="D1133" s="44"/>
      <c r="E1133" s="66"/>
      <c r="F1133" s="66"/>
      <c r="G1133" s="68"/>
      <c r="H1133" s="69"/>
      <c r="I1133" s="68"/>
      <c r="J1133" s="34"/>
      <c r="K1133" s="54"/>
      <c r="L1133" s="31"/>
    </row>
    <row r="1134" spans="3:12" ht="13.5" customHeight="1" x14ac:dyDescent="0.25">
      <c r="C1134" s="67"/>
      <c r="D1134" s="44"/>
      <c r="E1134" s="66"/>
      <c r="F1134" s="66"/>
      <c r="G1134" s="68"/>
      <c r="H1134" s="69"/>
      <c r="I1134" s="68"/>
      <c r="J1134" s="34"/>
      <c r="K1134" s="54"/>
      <c r="L1134" s="31"/>
    </row>
    <row r="1135" spans="3:12" ht="13.5" customHeight="1" x14ac:dyDescent="0.25">
      <c r="C1135" s="67"/>
      <c r="D1135" s="44"/>
      <c r="E1135" s="66"/>
      <c r="F1135" s="66"/>
      <c r="G1135" s="68"/>
      <c r="H1135" s="69"/>
      <c r="I1135" s="68"/>
      <c r="J1135" s="34"/>
      <c r="K1135" s="54"/>
      <c r="L1135" s="31"/>
    </row>
    <row r="1136" spans="3:12" ht="13.5" customHeight="1" x14ac:dyDescent="0.25">
      <c r="C1136" s="67"/>
      <c r="D1136" s="44"/>
      <c r="E1136" s="66"/>
      <c r="F1136" s="66"/>
      <c r="G1136" s="68"/>
      <c r="H1136" s="69"/>
      <c r="I1136" s="68"/>
      <c r="J1136" s="34"/>
      <c r="K1136" s="54"/>
      <c r="L1136" s="31"/>
    </row>
    <row r="1137" spans="3:12" ht="13.5" customHeight="1" x14ac:dyDescent="0.25">
      <c r="C1137" s="67"/>
      <c r="D1137" s="44"/>
      <c r="E1137" s="66"/>
      <c r="F1137" s="66"/>
      <c r="G1137" s="68"/>
      <c r="H1137" s="69"/>
      <c r="I1137" s="68"/>
      <c r="J1137" s="34"/>
      <c r="K1137" s="54"/>
      <c r="L1137" s="31"/>
    </row>
    <row r="1138" spans="3:12" ht="13.5" customHeight="1" x14ac:dyDescent="0.25">
      <c r="C1138" s="67"/>
      <c r="D1138" s="44"/>
      <c r="E1138" s="66"/>
      <c r="F1138" s="66"/>
      <c r="G1138" s="68"/>
      <c r="H1138" s="69"/>
      <c r="I1138" s="68"/>
      <c r="J1138" s="34"/>
      <c r="K1138" s="54"/>
      <c r="L1138" s="31"/>
    </row>
    <row r="1139" spans="3:12" ht="13.5" customHeight="1" x14ac:dyDescent="0.25">
      <c r="C1139" s="67"/>
      <c r="D1139" s="44"/>
      <c r="E1139" s="66"/>
      <c r="F1139" s="66"/>
      <c r="G1139" s="68"/>
      <c r="H1139" s="69"/>
      <c r="I1139" s="68"/>
      <c r="J1139" s="34"/>
      <c r="K1139" s="54"/>
      <c r="L1139" s="31"/>
    </row>
    <row r="1140" spans="3:12" ht="13.5" customHeight="1" x14ac:dyDescent="0.25">
      <c r="C1140" s="67"/>
      <c r="D1140" s="44"/>
      <c r="E1140" s="66"/>
      <c r="F1140" s="66"/>
      <c r="G1140" s="68"/>
      <c r="H1140" s="69"/>
      <c r="I1140" s="68"/>
      <c r="J1140" s="34"/>
      <c r="K1140" s="54"/>
      <c r="L1140" s="31"/>
    </row>
    <row r="1141" spans="3:12" ht="13.5" customHeight="1" x14ac:dyDescent="0.25">
      <c r="C1141" s="67"/>
      <c r="D1141" s="44"/>
      <c r="E1141" s="66"/>
      <c r="F1141" s="66"/>
      <c r="G1141" s="68"/>
      <c r="H1141" s="69"/>
      <c r="I1141" s="68"/>
      <c r="J1141" s="34"/>
      <c r="K1141" s="54"/>
      <c r="L1141" s="31"/>
    </row>
    <row r="1142" spans="3:12" ht="13.5" customHeight="1" x14ac:dyDescent="0.25">
      <c r="C1142" s="67"/>
      <c r="D1142" s="44"/>
      <c r="E1142" s="66"/>
      <c r="F1142" s="66"/>
      <c r="G1142" s="68"/>
      <c r="H1142" s="69"/>
      <c r="I1142" s="68"/>
      <c r="J1142" s="34"/>
      <c r="K1142" s="54"/>
      <c r="L1142" s="31"/>
    </row>
    <row r="1143" spans="3:12" ht="13.5" customHeight="1" x14ac:dyDescent="0.25">
      <c r="C1143" s="67"/>
      <c r="D1143" s="44"/>
      <c r="E1143" s="66"/>
      <c r="F1143" s="66"/>
      <c r="G1143" s="68"/>
      <c r="H1143" s="69"/>
      <c r="I1143" s="68"/>
      <c r="J1143" s="34"/>
      <c r="K1143" s="54"/>
      <c r="L1143" s="31"/>
    </row>
    <row r="1144" spans="3:12" ht="13.5" customHeight="1" x14ac:dyDescent="0.25">
      <c r="C1144" s="67"/>
      <c r="D1144" s="44"/>
      <c r="E1144" s="66"/>
      <c r="F1144" s="66"/>
      <c r="G1144" s="68"/>
      <c r="H1144" s="69"/>
      <c r="I1144" s="68"/>
      <c r="J1144" s="34"/>
      <c r="K1144" s="54"/>
      <c r="L1144" s="31"/>
    </row>
    <row r="1145" spans="3:12" ht="13.5" customHeight="1" x14ac:dyDescent="0.25">
      <c r="C1145" s="67"/>
      <c r="D1145" s="44"/>
      <c r="E1145" s="66"/>
      <c r="F1145" s="66"/>
      <c r="G1145" s="68"/>
      <c r="H1145" s="69"/>
      <c r="I1145" s="68"/>
      <c r="J1145" s="34"/>
      <c r="K1145" s="54"/>
      <c r="L1145" s="31"/>
    </row>
    <row r="1146" spans="3:12" ht="13.5" customHeight="1" x14ac:dyDescent="0.25">
      <c r="C1146" s="67"/>
      <c r="D1146" s="44"/>
      <c r="E1146" s="66"/>
      <c r="F1146" s="66"/>
      <c r="G1146" s="68"/>
      <c r="H1146" s="69"/>
      <c r="I1146" s="68"/>
      <c r="J1146" s="34"/>
      <c r="K1146" s="54"/>
      <c r="L1146" s="31"/>
    </row>
    <row r="1147" spans="3:12" ht="13.5" customHeight="1" x14ac:dyDescent="0.25">
      <c r="C1147" s="67"/>
      <c r="D1147" s="44"/>
      <c r="E1147" s="66"/>
      <c r="F1147" s="66"/>
      <c r="G1147" s="68"/>
      <c r="H1147" s="69"/>
      <c r="I1147" s="68"/>
      <c r="J1147" s="34"/>
      <c r="K1147" s="54"/>
      <c r="L1147" s="31"/>
    </row>
    <row r="1148" spans="3:12" ht="13.5" customHeight="1" x14ac:dyDescent="0.25">
      <c r="C1148" s="67"/>
      <c r="D1148" s="44"/>
      <c r="E1148" s="66"/>
      <c r="F1148" s="66"/>
      <c r="G1148" s="68"/>
      <c r="H1148" s="69"/>
      <c r="I1148" s="68"/>
      <c r="J1148" s="34"/>
      <c r="K1148" s="54"/>
      <c r="L1148" s="31"/>
    </row>
    <row r="1149" spans="3:12" ht="13.5" customHeight="1" x14ac:dyDescent="0.25">
      <c r="C1149" s="67"/>
      <c r="D1149" s="44"/>
      <c r="E1149" s="66"/>
      <c r="F1149" s="66"/>
      <c r="G1149" s="68"/>
      <c r="H1149" s="69"/>
      <c r="I1149" s="68"/>
      <c r="J1149" s="34"/>
      <c r="K1149" s="54"/>
      <c r="L1149" s="31"/>
    </row>
    <row r="1150" spans="3:12" ht="13.5" customHeight="1" x14ac:dyDescent="0.25">
      <c r="C1150" s="67"/>
      <c r="D1150" s="44"/>
      <c r="E1150" s="66"/>
      <c r="F1150" s="66"/>
      <c r="G1150" s="68"/>
      <c r="H1150" s="69"/>
      <c r="I1150" s="68"/>
      <c r="J1150" s="34"/>
      <c r="K1150" s="54"/>
      <c r="L1150" s="31"/>
    </row>
    <row r="1151" spans="3:12" ht="13.5" customHeight="1" x14ac:dyDescent="0.25">
      <c r="C1151" s="67"/>
      <c r="D1151" s="44"/>
      <c r="E1151" s="66"/>
      <c r="F1151" s="66"/>
      <c r="G1151" s="68"/>
      <c r="H1151" s="69"/>
      <c r="I1151" s="68"/>
      <c r="J1151" s="34"/>
      <c r="K1151" s="54"/>
      <c r="L1151" s="31"/>
    </row>
    <row r="1152" spans="3:12" ht="13.5" customHeight="1" x14ac:dyDescent="0.25">
      <c r="C1152" s="67"/>
      <c r="D1152" s="44"/>
      <c r="E1152" s="66"/>
      <c r="F1152" s="66"/>
      <c r="G1152" s="68"/>
      <c r="H1152" s="69"/>
      <c r="I1152" s="68"/>
      <c r="J1152" s="34"/>
      <c r="K1152" s="54"/>
      <c r="L1152" s="31"/>
    </row>
    <row r="1153" spans="3:12" ht="13.5" customHeight="1" x14ac:dyDescent="0.25">
      <c r="C1153" s="67"/>
      <c r="D1153" s="44"/>
      <c r="E1153" s="66"/>
      <c r="F1153" s="66"/>
      <c r="G1153" s="68"/>
      <c r="H1153" s="69"/>
      <c r="I1153" s="68"/>
      <c r="J1153" s="34"/>
      <c r="K1153" s="54"/>
      <c r="L1153" s="31"/>
    </row>
    <row r="1154" spans="3:12" ht="13.5" customHeight="1" x14ac:dyDescent="0.25">
      <c r="C1154" s="67"/>
      <c r="D1154" s="44"/>
      <c r="E1154" s="66"/>
      <c r="F1154" s="66"/>
      <c r="G1154" s="68"/>
      <c r="H1154" s="69"/>
      <c r="I1154" s="68"/>
      <c r="J1154" s="34"/>
      <c r="K1154" s="54"/>
      <c r="L1154" s="31"/>
    </row>
    <row r="1155" spans="3:12" ht="13.5" customHeight="1" x14ac:dyDescent="0.25">
      <c r="C1155" s="67"/>
      <c r="D1155" s="44"/>
      <c r="E1155" s="66"/>
      <c r="F1155" s="66"/>
      <c r="G1155" s="68"/>
      <c r="H1155" s="69"/>
      <c r="I1155" s="68"/>
      <c r="J1155" s="34"/>
      <c r="K1155" s="54"/>
      <c r="L1155" s="31"/>
    </row>
    <row r="1156" spans="3:12" ht="13.5" customHeight="1" x14ac:dyDescent="0.25">
      <c r="C1156" s="67"/>
      <c r="D1156" s="44"/>
      <c r="E1156" s="66"/>
      <c r="F1156" s="66"/>
      <c r="G1156" s="68"/>
      <c r="H1156" s="69"/>
      <c r="I1156" s="68"/>
      <c r="J1156" s="34"/>
      <c r="K1156" s="54"/>
      <c r="L1156" s="31"/>
    </row>
    <row r="1157" spans="3:12" ht="13.5" customHeight="1" x14ac:dyDescent="0.25">
      <c r="C1157" s="67"/>
      <c r="D1157" s="44"/>
      <c r="E1157" s="66"/>
      <c r="F1157" s="66"/>
      <c r="G1157" s="68"/>
      <c r="H1157" s="69"/>
      <c r="I1157" s="68"/>
      <c r="J1157" s="34"/>
      <c r="K1157" s="54"/>
      <c r="L1157" s="31"/>
    </row>
    <row r="1158" spans="3:12" ht="13.5" customHeight="1" x14ac:dyDescent="0.25">
      <c r="C1158" s="67"/>
      <c r="D1158" s="44"/>
      <c r="E1158" s="66"/>
      <c r="F1158" s="66"/>
      <c r="G1158" s="68"/>
      <c r="H1158" s="69"/>
      <c r="I1158" s="68"/>
      <c r="J1158" s="34"/>
      <c r="K1158" s="54"/>
      <c r="L1158" s="31"/>
    </row>
    <row r="1159" spans="3:12" ht="13.5" customHeight="1" x14ac:dyDescent="0.25">
      <c r="C1159" s="67"/>
      <c r="D1159" s="44"/>
      <c r="E1159" s="66"/>
      <c r="F1159" s="66"/>
      <c r="G1159" s="68"/>
      <c r="H1159" s="69"/>
      <c r="I1159" s="68"/>
      <c r="J1159" s="34"/>
      <c r="K1159" s="54"/>
      <c r="L1159" s="31"/>
    </row>
    <row r="1160" spans="3:12" ht="13.5" customHeight="1" x14ac:dyDescent="0.25">
      <c r="C1160" s="67"/>
      <c r="D1160" s="44"/>
      <c r="E1160" s="66"/>
      <c r="F1160" s="66"/>
      <c r="G1160" s="68"/>
      <c r="H1160" s="69"/>
      <c r="I1160" s="68"/>
      <c r="J1160" s="34"/>
      <c r="K1160" s="54"/>
      <c r="L1160" s="31"/>
    </row>
    <row r="1161" spans="3:12" ht="13.5" customHeight="1" x14ac:dyDescent="0.25">
      <c r="C1161" s="67"/>
      <c r="D1161" s="44"/>
      <c r="E1161" s="66"/>
      <c r="F1161" s="66"/>
      <c r="G1161" s="68"/>
      <c r="H1161" s="69"/>
      <c r="I1161" s="68"/>
      <c r="J1161" s="34"/>
      <c r="K1161" s="54"/>
      <c r="L1161" s="31"/>
    </row>
    <row r="1162" spans="3:12" ht="13.5" customHeight="1" x14ac:dyDescent="0.25">
      <c r="C1162" s="67"/>
      <c r="D1162" s="44"/>
      <c r="E1162" s="66"/>
      <c r="F1162" s="66"/>
      <c r="G1162" s="68"/>
      <c r="H1162" s="69"/>
      <c r="I1162" s="68"/>
      <c r="J1162" s="34"/>
      <c r="K1162" s="54"/>
      <c r="L1162" s="31"/>
    </row>
    <row r="1163" spans="3:12" ht="13.5" customHeight="1" x14ac:dyDescent="0.25">
      <c r="C1163" s="67"/>
      <c r="D1163" s="44"/>
      <c r="E1163" s="66"/>
      <c r="F1163" s="66"/>
      <c r="G1163" s="68"/>
      <c r="H1163" s="69"/>
      <c r="I1163" s="68"/>
      <c r="J1163" s="34"/>
      <c r="K1163" s="54"/>
      <c r="L1163" s="31"/>
    </row>
    <row r="1164" spans="3:12" ht="13.5" customHeight="1" x14ac:dyDescent="0.25">
      <c r="C1164" s="67"/>
      <c r="D1164" s="44"/>
      <c r="E1164" s="66"/>
      <c r="F1164" s="66"/>
      <c r="G1164" s="68"/>
      <c r="H1164" s="69"/>
      <c r="I1164" s="68"/>
      <c r="J1164" s="34"/>
      <c r="K1164" s="54"/>
      <c r="L1164" s="31"/>
    </row>
    <row r="1165" spans="3:12" ht="13.5" customHeight="1" x14ac:dyDescent="0.25">
      <c r="C1165" s="67"/>
      <c r="D1165" s="44"/>
      <c r="E1165" s="66"/>
      <c r="F1165" s="66"/>
      <c r="G1165" s="68"/>
      <c r="H1165" s="69"/>
      <c r="I1165" s="68"/>
      <c r="J1165" s="34"/>
      <c r="K1165" s="54"/>
      <c r="L1165" s="31"/>
    </row>
    <row r="1166" spans="3:12" ht="13.5" customHeight="1" x14ac:dyDescent="0.25">
      <c r="C1166" s="67"/>
      <c r="D1166" s="44"/>
      <c r="E1166" s="66"/>
      <c r="F1166" s="66"/>
      <c r="G1166" s="68"/>
      <c r="H1166" s="69"/>
      <c r="I1166" s="68"/>
      <c r="J1166" s="34"/>
      <c r="K1166" s="54"/>
      <c r="L1166" s="31"/>
    </row>
    <row r="1167" spans="3:12" ht="13.5" customHeight="1" x14ac:dyDescent="0.25">
      <c r="C1167" s="67"/>
      <c r="D1167" s="44"/>
      <c r="E1167" s="66"/>
      <c r="F1167" s="66"/>
      <c r="G1167" s="68"/>
      <c r="H1167" s="69"/>
      <c r="I1167" s="68"/>
      <c r="J1167" s="34"/>
      <c r="K1167" s="54"/>
      <c r="L1167" s="31"/>
    </row>
    <row r="1168" spans="3:12" ht="13.5" customHeight="1" x14ac:dyDescent="0.25">
      <c r="C1168" s="67"/>
      <c r="D1168" s="44"/>
      <c r="E1168" s="66"/>
      <c r="F1168" s="66"/>
      <c r="G1168" s="68"/>
      <c r="H1168" s="69"/>
      <c r="I1168" s="68"/>
      <c r="J1168" s="34"/>
      <c r="K1168" s="54"/>
      <c r="L1168" s="31"/>
    </row>
    <row r="1169" spans="3:12" ht="13.5" customHeight="1" x14ac:dyDescent="0.25">
      <c r="C1169" s="67"/>
      <c r="D1169" s="44"/>
      <c r="E1169" s="66"/>
      <c r="F1169" s="66"/>
      <c r="G1169" s="68"/>
      <c r="H1169" s="69"/>
      <c r="I1169" s="68"/>
      <c r="J1169" s="34"/>
      <c r="K1169" s="54"/>
      <c r="L1169" s="31"/>
    </row>
    <row r="1170" spans="3:12" ht="13.5" customHeight="1" x14ac:dyDescent="0.25">
      <c r="C1170" s="67"/>
      <c r="D1170" s="44"/>
      <c r="E1170" s="66"/>
      <c r="F1170" s="66"/>
      <c r="G1170" s="68"/>
      <c r="H1170" s="69"/>
      <c r="I1170" s="68"/>
      <c r="J1170" s="34"/>
      <c r="K1170" s="54"/>
      <c r="L1170" s="31"/>
    </row>
    <row r="1171" spans="3:12" ht="13.5" customHeight="1" x14ac:dyDescent="0.25">
      <c r="C1171" s="67"/>
      <c r="D1171" s="44"/>
      <c r="E1171" s="66"/>
      <c r="F1171" s="66"/>
      <c r="G1171" s="68"/>
      <c r="H1171" s="69"/>
      <c r="I1171" s="68"/>
      <c r="J1171" s="34"/>
      <c r="K1171" s="54"/>
      <c r="L1171" s="31"/>
    </row>
    <row r="1172" spans="3:12" ht="13.5" customHeight="1" x14ac:dyDescent="0.25">
      <c r="C1172" s="67"/>
      <c r="D1172" s="44"/>
      <c r="E1172" s="66"/>
      <c r="F1172" s="66"/>
      <c r="G1172" s="68"/>
      <c r="H1172" s="69"/>
      <c r="I1172" s="68"/>
      <c r="J1172" s="34"/>
      <c r="K1172" s="54"/>
      <c r="L1172" s="31"/>
    </row>
    <row r="1173" spans="3:12" ht="13.5" customHeight="1" x14ac:dyDescent="0.25">
      <c r="C1173" s="67"/>
      <c r="D1173" s="44"/>
      <c r="E1173" s="66"/>
      <c r="F1173" s="66"/>
      <c r="G1173" s="68"/>
      <c r="H1173" s="69"/>
      <c r="I1173" s="68"/>
      <c r="J1173" s="34"/>
      <c r="K1173" s="54"/>
      <c r="L1173" s="31"/>
    </row>
    <row r="1174" spans="3:12" ht="13.5" customHeight="1" x14ac:dyDescent="0.25">
      <c r="C1174" s="67"/>
      <c r="D1174" s="44"/>
      <c r="E1174" s="66"/>
      <c r="F1174" s="66"/>
      <c r="G1174" s="68"/>
      <c r="H1174" s="69"/>
      <c r="I1174" s="68"/>
      <c r="J1174" s="34"/>
      <c r="K1174" s="54"/>
      <c r="L1174" s="31"/>
    </row>
    <row r="1175" spans="3:12" ht="13.5" customHeight="1" x14ac:dyDescent="0.25">
      <c r="C1175" s="67"/>
      <c r="D1175" s="44"/>
      <c r="E1175" s="66"/>
      <c r="F1175" s="66"/>
      <c r="G1175" s="68"/>
      <c r="H1175" s="69"/>
      <c r="I1175" s="68"/>
      <c r="J1175" s="34"/>
      <c r="K1175" s="54"/>
      <c r="L1175" s="31"/>
    </row>
    <row r="1176" spans="3:12" ht="13.5" customHeight="1" x14ac:dyDescent="0.25">
      <c r="C1176" s="67"/>
      <c r="D1176" s="44"/>
      <c r="E1176" s="66"/>
      <c r="F1176" s="66"/>
      <c r="G1176" s="68"/>
      <c r="H1176" s="69"/>
      <c r="I1176" s="68"/>
      <c r="J1176" s="34"/>
      <c r="K1176" s="54"/>
      <c r="L1176" s="31"/>
    </row>
    <row r="1177" spans="3:12" ht="13.5" customHeight="1" x14ac:dyDescent="0.25">
      <c r="C1177" s="67"/>
      <c r="D1177" s="44"/>
      <c r="E1177" s="66"/>
      <c r="F1177" s="66"/>
      <c r="G1177" s="68"/>
      <c r="H1177" s="69"/>
      <c r="I1177" s="68"/>
      <c r="J1177" s="34"/>
      <c r="K1177" s="54"/>
      <c r="L1177" s="31"/>
    </row>
    <row r="1178" spans="3:12" ht="13.5" customHeight="1" x14ac:dyDescent="0.25">
      <c r="C1178" s="67"/>
      <c r="D1178" s="44"/>
      <c r="E1178" s="66"/>
      <c r="F1178" s="66"/>
      <c r="G1178" s="68"/>
      <c r="H1178" s="69"/>
      <c r="I1178" s="68"/>
      <c r="J1178" s="34"/>
      <c r="K1178" s="54"/>
      <c r="L1178" s="31"/>
    </row>
    <row r="1179" spans="3:12" ht="13.5" customHeight="1" x14ac:dyDescent="0.25">
      <c r="C1179" s="67"/>
      <c r="D1179" s="44"/>
      <c r="E1179" s="66"/>
      <c r="F1179" s="66"/>
      <c r="G1179" s="68"/>
      <c r="H1179" s="69"/>
      <c r="I1179" s="68"/>
      <c r="J1179" s="34"/>
      <c r="K1179" s="54"/>
      <c r="L1179" s="31"/>
    </row>
    <row r="1180" spans="3:12" ht="13.5" customHeight="1" x14ac:dyDescent="0.25">
      <c r="C1180" s="67"/>
      <c r="D1180" s="44"/>
      <c r="E1180" s="66"/>
      <c r="F1180" s="66"/>
      <c r="G1180" s="68"/>
      <c r="H1180" s="69"/>
      <c r="I1180" s="68"/>
      <c r="J1180" s="34"/>
      <c r="K1180" s="54"/>
      <c r="L1180" s="31"/>
    </row>
    <row r="1181" spans="3:12" ht="13.5" customHeight="1" x14ac:dyDescent="0.25">
      <c r="C1181" s="67"/>
      <c r="D1181" s="44"/>
      <c r="E1181" s="66"/>
      <c r="F1181" s="66"/>
      <c r="G1181" s="68"/>
      <c r="H1181" s="69"/>
      <c r="I1181" s="68"/>
      <c r="J1181" s="34"/>
      <c r="K1181" s="54"/>
      <c r="L1181" s="31"/>
    </row>
    <row r="1182" spans="3:12" ht="13.5" customHeight="1" x14ac:dyDescent="0.25">
      <c r="C1182" s="67"/>
      <c r="D1182" s="44"/>
      <c r="E1182" s="66"/>
      <c r="F1182" s="66"/>
      <c r="G1182" s="68"/>
      <c r="H1182" s="69"/>
      <c r="I1182" s="68"/>
      <c r="J1182" s="34"/>
      <c r="K1182" s="54"/>
      <c r="L1182" s="31"/>
    </row>
    <row r="1183" spans="3:12" ht="13.5" customHeight="1" x14ac:dyDescent="0.25">
      <c r="C1183" s="67"/>
      <c r="D1183" s="44"/>
      <c r="E1183" s="66"/>
      <c r="F1183" s="66"/>
      <c r="G1183" s="68"/>
      <c r="H1183" s="69"/>
      <c r="I1183" s="68"/>
      <c r="J1183" s="34"/>
      <c r="K1183" s="54"/>
      <c r="L1183" s="31"/>
    </row>
    <row r="1184" spans="3:12" ht="13.5" customHeight="1" x14ac:dyDescent="0.25">
      <c r="C1184" s="67"/>
      <c r="D1184" s="44"/>
      <c r="E1184" s="66"/>
      <c r="F1184" s="66"/>
      <c r="G1184" s="68"/>
      <c r="H1184" s="69"/>
      <c r="I1184" s="68"/>
      <c r="J1184" s="34"/>
      <c r="K1184" s="54"/>
      <c r="L1184" s="31"/>
    </row>
    <row r="1185" spans="3:12" ht="13.5" customHeight="1" x14ac:dyDescent="0.25">
      <c r="C1185" s="67"/>
      <c r="D1185" s="44"/>
      <c r="E1185" s="66"/>
      <c r="F1185" s="66"/>
      <c r="G1185" s="68"/>
      <c r="H1185" s="69"/>
      <c r="I1185" s="68"/>
      <c r="J1185" s="34"/>
      <c r="K1185" s="54"/>
      <c r="L1185" s="31"/>
    </row>
    <row r="1186" spans="3:12" ht="13.5" customHeight="1" x14ac:dyDescent="0.25">
      <c r="C1186" s="67"/>
      <c r="D1186" s="44"/>
      <c r="E1186" s="66"/>
      <c r="F1186" s="66"/>
      <c r="G1186" s="68"/>
      <c r="H1186" s="69"/>
      <c r="I1186" s="68"/>
      <c r="J1186" s="34"/>
      <c r="K1186" s="54"/>
      <c r="L1186" s="31"/>
    </row>
    <row r="1187" spans="3:12" ht="13.5" customHeight="1" x14ac:dyDescent="0.25">
      <c r="C1187" s="67"/>
      <c r="D1187" s="44"/>
      <c r="E1187" s="66"/>
      <c r="F1187" s="66"/>
      <c r="G1187" s="68"/>
      <c r="H1187" s="69"/>
      <c r="I1187" s="68"/>
      <c r="J1187" s="34"/>
      <c r="K1187" s="54"/>
      <c r="L1187" s="31"/>
    </row>
    <row r="1188" spans="3:12" ht="13.5" customHeight="1" x14ac:dyDescent="0.25">
      <c r="C1188" s="67"/>
      <c r="D1188" s="44"/>
      <c r="E1188" s="66"/>
      <c r="F1188" s="66"/>
      <c r="G1188" s="68"/>
      <c r="H1188" s="69"/>
      <c r="I1188" s="68"/>
      <c r="J1188" s="34"/>
      <c r="K1188" s="54"/>
      <c r="L1188" s="31"/>
    </row>
    <row r="1189" spans="3:12" ht="13.5" customHeight="1" x14ac:dyDescent="0.25">
      <c r="C1189" s="67"/>
      <c r="D1189" s="44"/>
      <c r="E1189" s="66"/>
      <c r="F1189" s="66"/>
      <c r="G1189" s="68"/>
      <c r="H1189" s="69"/>
      <c r="I1189" s="68"/>
      <c r="J1189" s="34"/>
      <c r="K1189" s="54"/>
      <c r="L1189" s="31"/>
    </row>
    <row r="1190" spans="3:12" ht="13.5" customHeight="1" x14ac:dyDescent="0.25">
      <c r="C1190" s="67"/>
      <c r="D1190" s="44"/>
      <c r="E1190" s="66"/>
      <c r="F1190" s="66"/>
      <c r="G1190" s="68"/>
      <c r="H1190" s="69"/>
      <c r="I1190" s="68"/>
      <c r="J1190" s="34"/>
      <c r="K1190" s="54"/>
      <c r="L1190" s="31"/>
    </row>
    <row r="1191" spans="3:12" ht="13.5" customHeight="1" x14ac:dyDescent="0.25">
      <c r="C1191" s="67"/>
      <c r="D1191" s="44"/>
      <c r="E1191" s="66"/>
      <c r="F1191" s="66"/>
      <c r="G1191" s="68"/>
      <c r="H1191" s="69"/>
      <c r="I1191" s="68"/>
      <c r="J1191" s="34"/>
      <c r="K1191" s="54"/>
      <c r="L1191" s="31"/>
    </row>
    <row r="1192" spans="3:12" ht="13.5" customHeight="1" x14ac:dyDescent="0.25">
      <c r="C1192" s="67"/>
      <c r="D1192" s="44"/>
      <c r="E1192" s="66"/>
      <c r="F1192" s="66"/>
      <c r="G1192" s="68"/>
      <c r="H1192" s="69"/>
      <c r="I1192" s="68"/>
      <c r="J1192" s="34"/>
      <c r="K1192" s="54"/>
      <c r="L1192" s="31"/>
    </row>
    <row r="1193" spans="3:12" ht="13.5" customHeight="1" x14ac:dyDescent="0.25">
      <c r="C1193" s="67"/>
      <c r="D1193" s="44"/>
      <c r="E1193" s="66"/>
      <c r="F1193" s="66"/>
      <c r="G1193" s="68"/>
      <c r="H1193" s="69"/>
      <c r="I1193" s="68"/>
      <c r="J1193" s="34"/>
      <c r="K1193" s="54"/>
      <c r="L1193" s="31"/>
    </row>
    <row r="1194" spans="3:12" ht="13.5" customHeight="1" x14ac:dyDescent="0.25">
      <c r="C1194" s="67"/>
      <c r="D1194" s="44"/>
      <c r="E1194" s="66"/>
      <c r="F1194" s="66"/>
      <c r="G1194" s="68"/>
      <c r="H1194" s="69"/>
      <c r="I1194" s="68"/>
      <c r="J1194" s="34"/>
      <c r="K1194" s="54"/>
      <c r="L1194" s="31"/>
    </row>
    <row r="1195" spans="3:12" ht="13.5" customHeight="1" x14ac:dyDescent="0.25">
      <c r="C1195" s="67"/>
      <c r="D1195" s="44"/>
      <c r="E1195" s="66"/>
      <c r="F1195" s="66"/>
      <c r="G1195" s="68"/>
      <c r="H1195" s="69"/>
      <c r="I1195" s="68"/>
      <c r="J1195" s="34"/>
      <c r="K1195" s="54"/>
      <c r="L1195" s="31"/>
    </row>
    <row r="1196" spans="3:12" ht="13.5" customHeight="1" x14ac:dyDescent="0.25">
      <c r="C1196" s="67"/>
      <c r="D1196" s="44"/>
      <c r="E1196" s="66"/>
      <c r="F1196" s="66"/>
      <c r="G1196" s="68"/>
      <c r="H1196" s="69"/>
      <c r="I1196" s="68"/>
      <c r="J1196" s="34"/>
      <c r="K1196" s="54"/>
      <c r="L1196" s="31"/>
    </row>
    <row r="1197" spans="3:12" ht="13.5" customHeight="1" x14ac:dyDescent="0.25">
      <c r="C1197" s="67"/>
      <c r="D1197" s="44"/>
      <c r="E1197" s="66"/>
      <c r="F1197" s="66"/>
      <c r="G1197" s="68"/>
      <c r="H1197" s="69"/>
      <c r="I1197" s="68"/>
      <c r="J1197" s="34"/>
      <c r="K1197" s="54"/>
      <c r="L1197" s="31"/>
    </row>
    <row r="1198" spans="3:12" ht="13.5" customHeight="1" x14ac:dyDescent="0.25">
      <c r="C1198" s="67"/>
      <c r="D1198" s="44"/>
      <c r="E1198" s="66"/>
      <c r="F1198" s="66"/>
      <c r="G1198" s="68"/>
      <c r="H1198" s="69"/>
      <c r="I1198" s="68"/>
      <c r="J1198" s="34"/>
      <c r="K1198" s="54"/>
      <c r="L1198" s="31"/>
    </row>
    <row r="1199" spans="3:12" ht="13.5" customHeight="1" x14ac:dyDescent="0.25">
      <c r="C1199" s="67"/>
      <c r="D1199" s="44"/>
      <c r="E1199" s="66"/>
      <c r="F1199" s="66"/>
      <c r="G1199" s="68"/>
      <c r="H1199" s="69"/>
      <c r="I1199" s="68"/>
      <c r="J1199" s="34"/>
      <c r="K1199" s="54"/>
      <c r="L1199" s="31"/>
    </row>
    <row r="1200" spans="3:12" ht="13.5" customHeight="1" x14ac:dyDescent="0.25">
      <c r="C1200" s="67"/>
      <c r="D1200" s="44"/>
      <c r="E1200" s="66"/>
      <c r="F1200" s="66"/>
      <c r="G1200" s="68"/>
      <c r="H1200" s="69"/>
      <c r="I1200" s="68"/>
      <c r="J1200" s="34"/>
      <c r="K1200" s="54"/>
      <c r="L1200" s="31"/>
    </row>
    <row r="1201" spans="3:12" ht="13.5" customHeight="1" x14ac:dyDescent="0.25">
      <c r="C1201" s="67"/>
      <c r="D1201" s="44"/>
      <c r="E1201" s="66"/>
      <c r="F1201" s="66"/>
      <c r="G1201" s="68"/>
      <c r="H1201" s="69"/>
      <c r="I1201" s="68"/>
      <c r="J1201" s="34"/>
      <c r="K1201" s="54"/>
      <c r="L1201" s="31"/>
    </row>
    <row r="1202" spans="3:12" ht="13.5" customHeight="1" x14ac:dyDescent="0.25">
      <c r="C1202" s="67"/>
      <c r="D1202" s="44"/>
      <c r="E1202" s="66"/>
      <c r="F1202" s="66"/>
      <c r="G1202" s="68"/>
      <c r="H1202" s="69"/>
      <c r="I1202" s="68"/>
      <c r="J1202" s="34"/>
      <c r="K1202" s="54"/>
      <c r="L1202" s="31"/>
    </row>
    <row r="1203" spans="3:12" ht="13.5" customHeight="1" x14ac:dyDescent="0.25">
      <c r="C1203" s="67"/>
      <c r="D1203" s="44"/>
      <c r="E1203" s="66"/>
      <c r="F1203" s="66"/>
      <c r="G1203" s="68"/>
      <c r="H1203" s="69"/>
      <c r="I1203" s="68"/>
      <c r="J1203" s="34"/>
      <c r="K1203" s="54"/>
      <c r="L1203" s="31"/>
    </row>
    <row r="1204" spans="3:12" ht="13.5" customHeight="1" x14ac:dyDescent="0.25">
      <c r="C1204" s="67"/>
      <c r="D1204" s="44"/>
      <c r="E1204" s="66"/>
      <c r="F1204" s="66"/>
      <c r="G1204" s="68"/>
      <c r="H1204" s="69"/>
      <c r="I1204" s="68"/>
      <c r="J1204" s="34"/>
      <c r="K1204" s="54"/>
      <c r="L1204" s="31"/>
    </row>
    <row r="1205" spans="3:12" ht="13.5" customHeight="1" x14ac:dyDescent="0.25">
      <c r="C1205" s="67"/>
      <c r="D1205" s="44"/>
      <c r="E1205" s="66"/>
      <c r="F1205" s="66"/>
      <c r="G1205" s="68"/>
      <c r="H1205" s="69"/>
      <c r="I1205" s="68"/>
      <c r="J1205" s="34"/>
      <c r="K1205" s="54"/>
      <c r="L1205" s="31"/>
    </row>
    <row r="1206" spans="3:12" ht="13.5" customHeight="1" x14ac:dyDescent="0.25">
      <c r="C1206" s="67"/>
      <c r="D1206" s="44"/>
      <c r="E1206" s="66"/>
      <c r="F1206" s="66"/>
      <c r="G1206" s="68"/>
      <c r="H1206" s="69"/>
      <c r="I1206" s="68"/>
      <c r="J1206" s="34"/>
      <c r="K1206" s="54"/>
      <c r="L1206" s="31"/>
    </row>
    <row r="1207" spans="3:12" ht="13.5" customHeight="1" x14ac:dyDescent="0.25">
      <c r="C1207" s="67"/>
      <c r="D1207" s="44"/>
      <c r="E1207" s="66"/>
      <c r="F1207" s="66"/>
      <c r="G1207" s="68"/>
      <c r="H1207" s="69"/>
      <c r="I1207" s="68"/>
      <c r="J1207" s="34"/>
      <c r="K1207" s="54"/>
      <c r="L1207" s="31"/>
    </row>
    <row r="1208" spans="3:12" ht="13.5" customHeight="1" x14ac:dyDescent="0.25">
      <c r="C1208" s="67"/>
      <c r="D1208" s="44"/>
      <c r="E1208" s="66"/>
      <c r="F1208" s="66"/>
      <c r="G1208" s="68"/>
      <c r="H1208" s="69"/>
      <c r="I1208" s="68"/>
      <c r="J1208" s="34"/>
      <c r="K1208" s="54"/>
      <c r="L1208" s="31"/>
    </row>
    <row r="1209" spans="3:12" ht="13.5" customHeight="1" x14ac:dyDescent="0.25">
      <c r="C1209" s="67"/>
      <c r="D1209" s="44"/>
      <c r="E1209" s="66"/>
      <c r="F1209" s="66"/>
      <c r="G1209" s="68"/>
      <c r="H1209" s="69"/>
      <c r="I1209" s="68"/>
      <c r="J1209" s="34"/>
      <c r="K1209" s="54"/>
      <c r="L1209" s="31"/>
    </row>
    <row r="1210" spans="3:12" ht="13.5" customHeight="1" x14ac:dyDescent="0.25">
      <c r="C1210" s="67"/>
      <c r="D1210" s="44"/>
      <c r="E1210" s="66"/>
      <c r="F1210" s="66"/>
      <c r="G1210" s="68"/>
      <c r="H1210" s="69"/>
      <c r="I1210" s="68"/>
      <c r="J1210" s="34"/>
      <c r="K1210" s="54"/>
      <c r="L1210" s="31"/>
    </row>
    <row r="1211" spans="3:12" ht="13.5" customHeight="1" x14ac:dyDescent="0.25">
      <c r="C1211" s="67"/>
      <c r="D1211" s="44"/>
      <c r="E1211" s="66"/>
      <c r="F1211" s="66"/>
      <c r="G1211" s="68"/>
      <c r="H1211" s="69"/>
      <c r="I1211" s="68"/>
      <c r="J1211" s="34"/>
      <c r="K1211" s="54"/>
      <c r="L1211" s="31"/>
    </row>
    <row r="1212" spans="3:12" ht="13.5" customHeight="1" x14ac:dyDescent="0.25">
      <c r="C1212" s="67"/>
      <c r="D1212" s="44"/>
      <c r="E1212" s="66"/>
      <c r="F1212" s="66"/>
      <c r="G1212" s="68"/>
      <c r="H1212" s="69"/>
      <c r="I1212" s="68"/>
      <c r="J1212" s="34"/>
      <c r="K1212" s="54"/>
      <c r="L1212" s="31"/>
    </row>
    <row r="1213" spans="3:12" ht="13.5" customHeight="1" x14ac:dyDescent="0.25">
      <c r="C1213" s="67"/>
      <c r="D1213" s="44"/>
      <c r="E1213" s="66"/>
      <c r="F1213" s="66"/>
      <c r="G1213" s="68"/>
      <c r="H1213" s="69"/>
      <c r="I1213" s="68"/>
      <c r="J1213" s="34"/>
      <c r="K1213" s="54"/>
      <c r="L1213" s="31"/>
    </row>
    <row r="1214" spans="3:12" ht="13.5" customHeight="1" x14ac:dyDescent="0.25">
      <c r="C1214" s="67"/>
      <c r="D1214" s="44"/>
      <c r="E1214" s="66"/>
      <c r="F1214" s="66"/>
      <c r="G1214" s="68"/>
      <c r="H1214" s="69"/>
      <c r="I1214" s="68"/>
      <c r="J1214" s="34"/>
      <c r="K1214" s="54"/>
      <c r="L1214" s="31"/>
    </row>
    <row r="1215" spans="3:12" ht="13.5" customHeight="1" x14ac:dyDescent="0.25">
      <c r="C1215" s="67"/>
      <c r="D1215" s="44"/>
      <c r="E1215" s="66"/>
      <c r="F1215" s="66"/>
      <c r="G1215" s="68"/>
      <c r="H1215" s="69"/>
      <c r="I1215" s="68"/>
      <c r="J1215" s="34"/>
      <c r="K1215" s="54"/>
      <c r="L1215" s="31"/>
    </row>
    <row r="1216" spans="3:12" ht="13.5" customHeight="1" x14ac:dyDescent="0.25">
      <c r="C1216" s="67"/>
      <c r="D1216" s="44"/>
      <c r="E1216" s="66"/>
      <c r="F1216" s="66"/>
      <c r="G1216" s="68"/>
      <c r="H1216" s="69"/>
      <c r="I1216" s="68"/>
      <c r="J1216" s="34"/>
      <c r="K1216" s="54"/>
      <c r="L1216" s="31"/>
    </row>
    <row r="1217" spans="3:12" ht="13.5" customHeight="1" x14ac:dyDescent="0.25">
      <c r="C1217" s="67"/>
      <c r="D1217" s="44"/>
      <c r="E1217" s="66"/>
      <c r="F1217" s="66"/>
      <c r="G1217" s="68"/>
      <c r="H1217" s="69"/>
      <c r="I1217" s="68"/>
      <c r="J1217" s="34"/>
      <c r="K1217" s="54"/>
      <c r="L1217" s="31"/>
    </row>
    <row r="1218" spans="3:12" ht="13.5" customHeight="1" x14ac:dyDescent="0.25">
      <c r="C1218" s="67"/>
      <c r="D1218" s="44"/>
      <c r="E1218" s="66"/>
      <c r="F1218" s="66"/>
      <c r="G1218" s="68"/>
      <c r="H1218" s="69"/>
      <c r="I1218" s="68"/>
      <c r="J1218" s="34"/>
      <c r="K1218" s="54"/>
      <c r="L1218" s="31"/>
    </row>
    <row r="1219" spans="3:12" ht="13.5" customHeight="1" x14ac:dyDescent="0.25">
      <c r="C1219" s="67"/>
      <c r="D1219" s="44"/>
      <c r="E1219" s="66"/>
      <c r="F1219" s="66"/>
      <c r="G1219" s="68"/>
      <c r="H1219" s="69"/>
      <c r="I1219" s="68"/>
      <c r="J1219" s="34"/>
      <c r="K1219" s="54"/>
      <c r="L1219" s="31"/>
    </row>
    <row r="1220" spans="3:12" ht="13.5" customHeight="1" x14ac:dyDescent="0.25">
      <c r="C1220" s="67"/>
      <c r="D1220" s="44"/>
      <c r="E1220" s="66"/>
      <c r="F1220" s="66"/>
      <c r="G1220" s="68"/>
      <c r="H1220" s="69"/>
      <c r="I1220" s="68"/>
      <c r="J1220" s="34"/>
      <c r="K1220" s="54"/>
      <c r="L1220" s="31"/>
    </row>
    <row r="1221" spans="3:12" ht="13.5" customHeight="1" x14ac:dyDescent="0.25">
      <c r="C1221" s="67"/>
      <c r="D1221" s="44"/>
      <c r="E1221" s="66"/>
      <c r="F1221" s="66"/>
      <c r="G1221" s="68"/>
      <c r="H1221" s="69"/>
      <c r="I1221" s="68"/>
      <c r="J1221" s="34"/>
      <c r="K1221" s="54"/>
      <c r="L1221" s="31"/>
    </row>
    <row r="1222" spans="3:12" ht="13.5" customHeight="1" x14ac:dyDescent="0.25">
      <c r="C1222" s="67"/>
      <c r="D1222" s="44"/>
      <c r="E1222" s="66"/>
      <c r="F1222" s="66"/>
      <c r="G1222" s="68"/>
      <c r="H1222" s="69"/>
      <c r="I1222" s="68"/>
      <c r="J1222" s="34"/>
      <c r="K1222" s="54"/>
      <c r="L1222" s="31"/>
    </row>
    <row r="1223" spans="3:12" ht="13.5" customHeight="1" x14ac:dyDescent="0.25">
      <c r="C1223" s="67"/>
      <c r="D1223" s="44"/>
      <c r="E1223" s="66"/>
      <c r="F1223" s="66"/>
      <c r="G1223" s="68"/>
      <c r="H1223" s="69"/>
      <c r="I1223" s="68"/>
      <c r="J1223" s="34"/>
      <c r="K1223" s="54"/>
      <c r="L1223" s="31"/>
    </row>
    <row r="1224" spans="3:12" ht="13.5" customHeight="1" x14ac:dyDescent="0.25">
      <c r="C1224" s="67"/>
      <c r="D1224" s="44"/>
      <c r="E1224" s="66"/>
      <c r="F1224" s="66"/>
      <c r="G1224" s="68"/>
      <c r="H1224" s="69"/>
      <c r="I1224" s="68"/>
      <c r="J1224" s="34"/>
      <c r="K1224" s="54"/>
      <c r="L1224" s="31"/>
    </row>
    <row r="1225" spans="3:12" ht="13.5" customHeight="1" x14ac:dyDescent="0.25">
      <c r="C1225" s="67"/>
      <c r="D1225" s="44"/>
      <c r="E1225" s="66"/>
      <c r="F1225" s="66"/>
      <c r="G1225" s="68"/>
      <c r="H1225" s="69"/>
      <c r="I1225" s="68"/>
      <c r="J1225" s="34"/>
      <c r="K1225" s="54"/>
      <c r="L1225" s="31"/>
    </row>
    <row r="1226" spans="3:12" ht="13.5" customHeight="1" x14ac:dyDescent="0.25">
      <c r="C1226" s="67"/>
      <c r="D1226" s="44"/>
      <c r="E1226" s="66"/>
      <c r="F1226" s="66"/>
      <c r="G1226" s="68"/>
      <c r="H1226" s="69"/>
      <c r="I1226" s="68"/>
      <c r="J1226" s="34"/>
      <c r="K1226" s="54"/>
      <c r="L1226" s="31"/>
    </row>
    <row r="1227" spans="3:12" ht="13.5" customHeight="1" x14ac:dyDescent="0.25">
      <c r="C1227" s="67"/>
      <c r="D1227" s="44"/>
      <c r="E1227" s="66"/>
      <c r="F1227" s="66"/>
      <c r="G1227" s="68"/>
      <c r="H1227" s="69"/>
      <c r="I1227" s="68"/>
      <c r="J1227" s="34"/>
      <c r="K1227" s="54"/>
      <c r="L1227" s="31"/>
    </row>
    <row r="1228" spans="3:12" ht="13.5" customHeight="1" x14ac:dyDescent="0.25">
      <c r="C1228" s="67"/>
      <c r="D1228" s="44"/>
      <c r="E1228" s="66"/>
      <c r="F1228" s="66"/>
      <c r="G1228" s="68"/>
      <c r="H1228" s="69"/>
      <c r="I1228" s="68"/>
      <c r="J1228" s="34"/>
      <c r="K1228" s="54"/>
      <c r="L1228" s="31"/>
    </row>
    <row r="1229" spans="3:12" ht="13.5" customHeight="1" x14ac:dyDescent="0.25">
      <c r="C1229" s="67"/>
      <c r="D1229" s="44"/>
      <c r="E1229" s="66"/>
      <c r="F1229" s="66"/>
      <c r="G1229" s="68"/>
      <c r="H1229" s="69"/>
      <c r="I1229" s="68"/>
      <c r="J1229" s="34"/>
      <c r="K1229" s="54"/>
      <c r="L1229" s="31"/>
    </row>
    <row r="1230" spans="3:12" ht="13.5" customHeight="1" x14ac:dyDescent="0.25">
      <c r="C1230" s="67"/>
      <c r="D1230" s="44"/>
      <c r="E1230" s="66"/>
      <c r="F1230" s="66"/>
      <c r="G1230" s="68"/>
      <c r="H1230" s="69"/>
      <c r="I1230" s="68"/>
      <c r="J1230" s="34"/>
      <c r="K1230" s="54"/>
      <c r="L1230" s="31"/>
    </row>
    <row r="1231" spans="3:12" ht="13.5" customHeight="1" x14ac:dyDescent="0.25">
      <c r="C1231" s="67"/>
      <c r="D1231" s="44"/>
      <c r="E1231" s="66"/>
      <c r="F1231" s="66"/>
      <c r="G1231" s="68"/>
      <c r="H1231" s="69"/>
      <c r="I1231" s="68"/>
      <c r="J1231" s="34"/>
      <c r="K1231" s="54"/>
      <c r="L1231" s="31"/>
    </row>
    <row r="1232" spans="3:12" ht="13.5" customHeight="1" x14ac:dyDescent="0.25">
      <c r="C1232" s="67"/>
      <c r="D1232" s="44"/>
      <c r="E1232" s="66"/>
      <c r="F1232" s="66"/>
      <c r="G1232" s="68"/>
      <c r="H1232" s="69"/>
      <c r="I1232" s="68"/>
      <c r="J1232" s="34"/>
      <c r="K1232" s="54"/>
      <c r="L1232" s="31"/>
    </row>
    <row r="1233" spans="3:12" ht="13.5" customHeight="1" x14ac:dyDescent="0.25">
      <c r="C1233" s="67"/>
      <c r="D1233" s="44"/>
      <c r="E1233" s="66"/>
      <c r="F1233" s="66"/>
      <c r="G1233" s="68"/>
      <c r="H1233" s="69"/>
      <c r="I1233" s="68"/>
      <c r="J1233" s="34"/>
      <c r="K1233" s="54"/>
      <c r="L1233" s="31"/>
    </row>
    <row r="1234" spans="3:12" ht="13.5" customHeight="1" x14ac:dyDescent="0.25">
      <c r="C1234" s="67"/>
      <c r="D1234" s="44"/>
      <c r="E1234" s="66"/>
      <c r="F1234" s="66"/>
      <c r="G1234" s="68"/>
      <c r="H1234" s="69"/>
      <c r="I1234" s="68"/>
      <c r="J1234" s="34"/>
      <c r="K1234" s="54"/>
      <c r="L1234" s="31"/>
    </row>
    <row r="1235" spans="3:12" ht="13.5" customHeight="1" x14ac:dyDescent="0.25">
      <c r="C1235" s="67"/>
      <c r="D1235" s="44"/>
      <c r="E1235" s="66"/>
      <c r="F1235" s="66"/>
      <c r="G1235" s="68"/>
      <c r="H1235" s="69"/>
      <c r="I1235" s="68"/>
      <c r="J1235" s="34"/>
      <c r="K1235" s="54"/>
      <c r="L1235" s="31"/>
    </row>
    <row r="1236" spans="3:12" ht="13.5" customHeight="1" x14ac:dyDescent="0.25">
      <c r="C1236" s="67"/>
      <c r="D1236" s="44"/>
      <c r="E1236" s="66"/>
      <c r="F1236" s="66"/>
      <c r="G1236" s="68"/>
      <c r="H1236" s="69"/>
      <c r="I1236" s="68"/>
      <c r="J1236" s="34"/>
      <c r="K1236" s="54"/>
      <c r="L1236" s="31"/>
    </row>
    <row r="1237" spans="3:12" ht="13.5" customHeight="1" x14ac:dyDescent="0.25">
      <c r="C1237" s="67"/>
      <c r="D1237" s="44"/>
      <c r="E1237" s="66"/>
      <c r="F1237" s="66"/>
      <c r="G1237" s="68"/>
      <c r="H1237" s="69"/>
      <c r="I1237" s="68"/>
      <c r="J1237" s="34"/>
      <c r="K1237" s="54"/>
      <c r="L1237" s="31"/>
    </row>
    <row r="1238" spans="3:12" ht="13.5" customHeight="1" x14ac:dyDescent="0.25">
      <c r="C1238" s="67"/>
      <c r="D1238" s="44"/>
      <c r="E1238" s="66"/>
      <c r="F1238" s="66"/>
      <c r="G1238" s="68"/>
      <c r="H1238" s="69"/>
      <c r="I1238" s="68"/>
      <c r="J1238" s="34"/>
      <c r="K1238" s="54"/>
      <c r="L1238" s="31"/>
    </row>
    <row r="1239" spans="3:12" ht="13.5" customHeight="1" x14ac:dyDescent="0.25">
      <c r="C1239" s="67"/>
      <c r="D1239" s="44"/>
      <c r="E1239" s="66"/>
      <c r="F1239" s="66"/>
      <c r="G1239" s="68"/>
      <c r="H1239" s="69"/>
      <c r="I1239" s="68"/>
      <c r="J1239" s="34"/>
      <c r="K1239" s="54"/>
      <c r="L1239" s="31"/>
    </row>
    <row r="1240" spans="3:12" ht="13.5" customHeight="1" x14ac:dyDescent="0.25">
      <c r="C1240" s="67"/>
      <c r="D1240" s="44"/>
      <c r="E1240" s="66"/>
      <c r="F1240" s="66"/>
      <c r="G1240" s="68"/>
      <c r="H1240" s="69"/>
      <c r="I1240" s="68"/>
      <c r="J1240" s="34"/>
      <c r="K1240" s="54"/>
      <c r="L1240" s="31"/>
    </row>
    <row r="1241" spans="3:12" ht="13.5" customHeight="1" x14ac:dyDescent="0.25">
      <c r="C1241" s="67"/>
      <c r="D1241" s="44"/>
      <c r="E1241" s="66"/>
      <c r="F1241" s="66"/>
      <c r="G1241" s="68"/>
      <c r="H1241" s="69"/>
      <c r="I1241" s="68"/>
      <c r="J1241" s="34"/>
      <c r="K1241" s="54"/>
      <c r="L1241" s="31"/>
    </row>
    <row r="1242" spans="3:12" ht="13.5" customHeight="1" x14ac:dyDescent="0.25">
      <c r="C1242" s="67"/>
      <c r="D1242" s="44"/>
      <c r="E1242" s="66"/>
      <c r="F1242" s="66"/>
      <c r="G1242" s="68"/>
      <c r="H1242" s="69"/>
      <c r="I1242" s="68"/>
      <c r="J1242" s="34"/>
      <c r="K1242" s="54"/>
      <c r="L1242" s="31"/>
    </row>
    <row r="1243" spans="3:12" ht="13.5" customHeight="1" x14ac:dyDescent="0.25">
      <c r="C1243" s="67"/>
      <c r="D1243" s="44"/>
      <c r="E1243" s="66"/>
      <c r="F1243" s="66"/>
      <c r="G1243" s="68"/>
      <c r="H1243" s="69"/>
      <c r="I1243" s="68"/>
      <c r="J1243" s="34"/>
      <c r="K1243" s="54"/>
      <c r="L1243" s="31"/>
    </row>
    <row r="1244" spans="3:12" ht="13.5" customHeight="1" x14ac:dyDescent="0.25">
      <c r="C1244" s="67"/>
      <c r="D1244" s="44"/>
      <c r="E1244" s="66"/>
      <c r="F1244" s="66"/>
      <c r="G1244" s="68"/>
      <c r="H1244" s="69"/>
      <c r="I1244" s="68"/>
      <c r="J1244" s="34"/>
      <c r="K1244" s="54"/>
      <c r="L1244" s="31"/>
    </row>
    <row r="1245" spans="3:12" ht="13.5" customHeight="1" x14ac:dyDescent="0.25">
      <c r="C1245" s="67"/>
      <c r="D1245" s="44"/>
      <c r="E1245" s="66"/>
      <c r="F1245" s="66"/>
      <c r="G1245" s="68"/>
      <c r="H1245" s="69"/>
      <c r="I1245" s="68"/>
      <c r="J1245" s="34"/>
      <c r="K1245" s="54"/>
      <c r="L1245" s="31"/>
    </row>
    <row r="1246" spans="3:12" ht="13.5" customHeight="1" x14ac:dyDescent="0.25">
      <c r="C1246" s="67"/>
      <c r="D1246" s="44"/>
      <c r="E1246" s="66"/>
      <c r="F1246" s="66"/>
      <c r="G1246" s="68"/>
      <c r="H1246" s="69"/>
      <c r="I1246" s="68"/>
      <c r="J1246" s="34"/>
      <c r="K1246" s="54"/>
      <c r="L1246" s="31"/>
    </row>
    <row r="1247" spans="3:12" ht="13.5" customHeight="1" x14ac:dyDescent="0.25">
      <c r="C1247" s="67"/>
      <c r="D1247" s="44"/>
      <c r="E1247" s="66"/>
      <c r="F1247" s="66"/>
      <c r="G1247" s="68"/>
      <c r="H1247" s="69"/>
      <c r="I1247" s="68"/>
      <c r="J1247" s="34"/>
      <c r="K1247" s="54"/>
      <c r="L1247" s="31"/>
    </row>
    <row r="1248" spans="3:12" ht="13.5" customHeight="1" x14ac:dyDescent="0.25">
      <c r="C1248" s="67"/>
      <c r="D1248" s="44"/>
      <c r="E1248" s="66"/>
      <c r="F1248" s="66"/>
      <c r="G1248" s="68"/>
      <c r="H1248" s="69"/>
      <c r="I1248" s="68"/>
      <c r="J1248" s="34"/>
      <c r="K1248" s="54"/>
      <c r="L1248" s="31"/>
    </row>
    <row r="1249" spans="3:12" ht="13.5" customHeight="1" x14ac:dyDescent="0.25">
      <c r="C1249" s="67"/>
      <c r="D1249" s="44"/>
      <c r="E1249" s="66"/>
      <c r="F1249" s="66"/>
      <c r="G1249" s="68"/>
      <c r="H1249" s="69"/>
      <c r="I1249" s="68"/>
      <c r="J1249" s="34"/>
      <c r="K1249" s="54"/>
      <c r="L1249" s="31"/>
    </row>
    <row r="1250" spans="3:12" ht="13.5" customHeight="1" x14ac:dyDescent="0.25">
      <c r="C1250" s="67"/>
      <c r="D1250" s="44"/>
      <c r="E1250" s="66"/>
      <c r="F1250" s="66"/>
      <c r="G1250" s="68"/>
      <c r="H1250" s="69"/>
      <c r="I1250" s="68"/>
      <c r="J1250" s="34"/>
      <c r="K1250" s="54"/>
      <c r="L1250" s="31"/>
    </row>
    <row r="1251" spans="3:12" ht="13.5" customHeight="1" x14ac:dyDescent="0.25">
      <c r="C1251" s="67"/>
      <c r="D1251" s="44"/>
      <c r="E1251" s="66"/>
      <c r="F1251" s="66"/>
      <c r="G1251" s="68"/>
      <c r="H1251" s="69"/>
      <c r="I1251" s="68"/>
      <c r="J1251" s="34"/>
      <c r="K1251" s="54"/>
      <c r="L1251" s="31"/>
    </row>
    <row r="1252" spans="3:12" ht="13.5" customHeight="1" x14ac:dyDescent="0.25">
      <c r="C1252" s="67"/>
      <c r="D1252" s="44"/>
      <c r="E1252" s="66"/>
      <c r="F1252" s="66"/>
      <c r="G1252" s="68"/>
      <c r="H1252" s="69"/>
      <c r="I1252" s="68"/>
      <c r="J1252" s="34"/>
      <c r="K1252" s="54"/>
      <c r="L1252" s="31"/>
    </row>
    <row r="1253" spans="3:12" ht="13.5" customHeight="1" x14ac:dyDescent="0.25">
      <c r="C1253" s="67"/>
      <c r="D1253" s="44"/>
      <c r="E1253" s="66"/>
      <c r="F1253" s="66"/>
      <c r="G1253" s="68"/>
      <c r="H1253" s="69"/>
      <c r="I1253" s="68"/>
      <c r="J1253" s="34"/>
      <c r="K1253" s="54"/>
      <c r="L1253" s="31"/>
    </row>
    <row r="1254" spans="3:12" ht="13.5" customHeight="1" x14ac:dyDescent="0.25">
      <c r="C1254" s="67"/>
      <c r="D1254" s="44"/>
      <c r="E1254" s="66"/>
      <c r="F1254" s="66"/>
      <c r="G1254" s="68"/>
      <c r="H1254" s="69"/>
      <c r="I1254" s="68"/>
      <c r="J1254" s="34"/>
      <c r="K1254" s="54"/>
      <c r="L1254" s="31"/>
    </row>
    <row r="1255" spans="3:12" ht="13.5" customHeight="1" x14ac:dyDescent="0.25">
      <c r="C1255" s="67"/>
      <c r="D1255" s="44"/>
      <c r="E1255" s="66"/>
      <c r="F1255" s="66"/>
      <c r="G1255" s="68"/>
      <c r="H1255" s="69"/>
      <c r="I1255" s="68"/>
      <c r="J1255" s="34"/>
      <c r="K1255" s="54"/>
      <c r="L1255" s="31"/>
    </row>
    <row r="1256" spans="3:12" ht="13.5" customHeight="1" x14ac:dyDescent="0.25">
      <c r="C1256" s="67"/>
      <c r="D1256" s="44"/>
      <c r="E1256" s="66"/>
      <c r="F1256" s="66"/>
      <c r="G1256" s="68"/>
      <c r="H1256" s="69"/>
      <c r="I1256" s="68"/>
      <c r="J1256" s="34"/>
      <c r="K1256" s="54"/>
      <c r="L1256" s="31"/>
    </row>
    <row r="1257" spans="3:12" ht="13.5" customHeight="1" x14ac:dyDescent="0.25">
      <c r="C1257" s="67"/>
      <c r="D1257" s="44"/>
      <c r="E1257" s="66"/>
      <c r="F1257" s="66"/>
      <c r="G1257" s="68"/>
      <c r="H1257" s="69"/>
      <c r="I1257" s="68"/>
      <c r="J1257" s="34"/>
      <c r="K1257" s="54"/>
      <c r="L1257" s="31"/>
    </row>
    <row r="1258" spans="3:12" ht="13.5" customHeight="1" x14ac:dyDescent="0.25">
      <c r="C1258" s="67"/>
      <c r="D1258" s="44"/>
      <c r="E1258" s="66"/>
      <c r="F1258" s="66"/>
      <c r="G1258" s="68"/>
      <c r="H1258" s="69"/>
      <c r="I1258" s="68"/>
      <c r="J1258" s="34"/>
      <c r="K1258" s="54"/>
      <c r="L1258" s="31"/>
    </row>
    <row r="1259" spans="3:12" ht="13.5" customHeight="1" x14ac:dyDescent="0.25">
      <c r="C1259" s="67"/>
      <c r="D1259" s="44"/>
      <c r="E1259" s="66"/>
      <c r="F1259" s="66"/>
      <c r="G1259" s="68"/>
      <c r="H1259" s="69"/>
      <c r="I1259" s="68"/>
      <c r="J1259" s="34"/>
      <c r="K1259" s="54"/>
      <c r="L1259" s="31"/>
    </row>
    <row r="1260" spans="3:12" ht="13.5" customHeight="1" x14ac:dyDescent="0.25">
      <c r="C1260" s="67"/>
      <c r="D1260" s="44"/>
      <c r="E1260" s="66"/>
      <c r="F1260" s="66"/>
      <c r="G1260" s="68"/>
      <c r="H1260" s="69"/>
      <c r="I1260" s="68"/>
      <c r="J1260" s="34"/>
      <c r="K1260" s="54"/>
      <c r="L1260" s="31"/>
    </row>
    <row r="1261" spans="3:12" ht="13.5" customHeight="1" x14ac:dyDescent="0.25">
      <c r="C1261" s="67"/>
      <c r="D1261" s="44"/>
      <c r="E1261" s="66"/>
      <c r="F1261" s="66"/>
      <c r="G1261" s="68"/>
      <c r="H1261" s="69"/>
      <c r="I1261" s="68"/>
      <c r="J1261" s="34"/>
      <c r="K1261" s="54"/>
      <c r="L1261" s="31"/>
    </row>
    <row r="1262" spans="3:12" ht="13.5" customHeight="1" x14ac:dyDescent="0.25">
      <c r="C1262" s="67"/>
      <c r="D1262" s="44"/>
      <c r="E1262" s="66"/>
      <c r="F1262" s="66"/>
      <c r="G1262" s="68"/>
      <c r="H1262" s="69"/>
      <c r="I1262" s="68"/>
      <c r="J1262" s="34"/>
      <c r="K1262" s="54"/>
      <c r="L1262" s="31"/>
    </row>
    <row r="1263" spans="3:12" ht="13.5" customHeight="1" x14ac:dyDescent="0.25">
      <c r="C1263" s="67"/>
      <c r="D1263" s="44"/>
      <c r="E1263" s="66"/>
      <c r="F1263" s="66"/>
      <c r="G1263" s="68"/>
      <c r="H1263" s="69"/>
      <c r="I1263" s="68"/>
      <c r="J1263" s="34"/>
      <c r="K1263" s="54"/>
      <c r="L1263" s="31"/>
    </row>
    <row r="1264" spans="3:12" ht="13.5" customHeight="1" x14ac:dyDescent="0.25">
      <c r="C1264" s="67"/>
      <c r="D1264" s="44"/>
      <c r="E1264" s="66"/>
      <c r="F1264" s="66"/>
      <c r="G1264" s="68"/>
      <c r="H1264" s="69"/>
      <c r="I1264" s="68"/>
      <c r="J1264" s="34"/>
      <c r="K1264" s="54"/>
      <c r="L1264" s="31"/>
    </row>
    <row r="1265" spans="3:12" ht="13.5" customHeight="1" x14ac:dyDescent="0.25">
      <c r="C1265" s="67"/>
      <c r="D1265" s="44"/>
      <c r="E1265" s="66"/>
      <c r="F1265" s="66"/>
      <c r="G1265" s="68"/>
      <c r="H1265" s="69"/>
      <c r="I1265" s="68"/>
      <c r="J1265" s="34"/>
      <c r="K1265" s="54"/>
      <c r="L1265" s="31"/>
    </row>
    <row r="1266" spans="3:12" ht="13.5" customHeight="1" x14ac:dyDescent="0.25">
      <c r="C1266" s="67"/>
      <c r="D1266" s="44"/>
      <c r="E1266" s="66"/>
      <c r="F1266" s="66"/>
      <c r="G1266" s="68"/>
      <c r="H1266" s="69"/>
      <c r="I1266" s="68"/>
      <c r="J1266" s="34"/>
      <c r="K1266" s="54"/>
      <c r="L1266" s="31"/>
    </row>
    <row r="1267" spans="3:12" ht="13.5" customHeight="1" x14ac:dyDescent="0.25">
      <c r="C1267" s="67"/>
      <c r="D1267" s="44"/>
      <c r="E1267" s="66"/>
      <c r="F1267" s="66"/>
      <c r="G1267" s="68"/>
      <c r="H1267" s="69"/>
      <c r="I1267" s="68"/>
      <c r="J1267" s="34"/>
      <c r="K1267" s="54"/>
      <c r="L1267" s="31"/>
    </row>
    <row r="1268" spans="3:12" ht="13.5" customHeight="1" x14ac:dyDescent="0.25">
      <c r="C1268" s="67"/>
      <c r="D1268" s="44"/>
      <c r="E1268" s="66"/>
      <c r="F1268" s="66"/>
      <c r="G1268" s="68"/>
      <c r="H1268" s="69"/>
      <c r="I1268" s="68"/>
      <c r="J1268" s="34"/>
      <c r="K1268" s="54"/>
      <c r="L1268" s="31"/>
    </row>
    <row r="1269" spans="3:12" ht="13.5" customHeight="1" x14ac:dyDescent="0.25">
      <c r="C1269" s="67"/>
      <c r="D1269" s="44"/>
      <c r="E1269" s="66"/>
      <c r="F1269" s="66"/>
      <c r="G1269" s="68"/>
      <c r="H1269" s="69"/>
      <c r="I1269" s="68"/>
      <c r="J1269" s="34"/>
      <c r="K1269" s="54"/>
      <c r="L1269" s="31"/>
    </row>
    <row r="1270" spans="3:12" ht="13.5" customHeight="1" x14ac:dyDescent="0.25">
      <c r="C1270" s="67"/>
      <c r="D1270" s="44"/>
      <c r="E1270" s="66"/>
      <c r="F1270" s="66"/>
      <c r="G1270" s="68"/>
      <c r="H1270" s="69"/>
      <c r="I1270" s="68"/>
      <c r="J1270" s="34"/>
      <c r="K1270" s="54"/>
      <c r="L1270" s="31"/>
    </row>
    <row r="1271" spans="3:12" ht="13.5" customHeight="1" x14ac:dyDescent="0.25">
      <c r="C1271" s="67"/>
      <c r="D1271" s="44"/>
      <c r="E1271" s="66"/>
      <c r="F1271" s="66"/>
      <c r="G1271" s="68"/>
      <c r="H1271" s="69"/>
      <c r="I1271" s="68"/>
      <c r="J1271" s="34"/>
      <c r="K1271" s="54"/>
      <c r="L1271" s="31"/>
    </row>
    <row r="1272" spans="3:12" ht="13.5" customHeight="1" x14ac:dyDescent="0.25">
      <c r="C1272" s="67"/>
      <c r="D1272" s="44"/>
      <c r="E1272" s="66"/>
      <c r="F1272" s="66"/>
      <c r="G1272" s="68"/>
      <c r="H1272" s="69"/>
      <c r="I1272" s="68"/>
      <c r="J1272" s="34"/>
      <c r="K1272" s="54"/>
      <c r="L1272" s="31"/>
    </row>
    <row r="1273" spans="3:12" ht="13.5" customHeight="1" x14ac:dyDescent="0.25">
      <c r="C1273" s="67"/>
      <c r="D1273" s="44"/>
      <c r="E1273" s="66"/>
      <c r="F1273" s="66"/>
      <c r="G1273" s="68"/>
      <c r="H1273" s="69"/>
      <c r="I1273" s="68"/>
      <c r="J1273" s="34"/>
      <c r="K1273" s="54"/>
      <c r="L1273" s="31"/>
    </row>
    <row r="1274" spans="3:12" ht="13.5" customHeight="1" x14ac:dyDescent="0.25">
      <c r="C1274" s="67"/>
      <c r="D1274" s="44"/>
      <c r="E1274" s="66"/>
      <c r="F1274" s="66"/>
      <c r="G1274" s="68"/>
      <c r="H1274" s="69"/>
      <c r="I1274" s="68"/>
      <c r="J1274" s="34"/>
      <c r="K1274" s="54"/>
      <c r="L1274" s="31"/>
    </row>
    <row r="1275" spans="3:12" ht="13.5" customHeight="1" x14ac:dyDescent="0.25">
      <c r="C1275" s="67"/>
      <c r="D1275" s="44"/>
      <c r="E1275" s="66"/>
      <c r="F1275" s="66"/>
      <c r="G1275" s="68"/>
      <c r="H1275" s="69"/>
      <c r="I1275" s="68"/>
      <c r="J1275" s="34"/>
      <c r="K1275" s="54"/>
      <c r="L1275" s="31"/>
    </row>
    <row r="1276" spans="3:12" ht="13.5" customHeight="1" x14ac:dyDescent="0.25">
      <c r="C1276" s="67"/>
      <c r="D1276" s="44"/>
      <c r="E1276" s="66"/>
      <c r="F1276" s="66"/>
      <c r="G1276" s="68"/>
      <c r="H1276" s="69"/>
      <c r="I1276" s="68"/>
      <c r="J1276" s="34"/>
      <c r="K1276" s="54"/>
      <c r="L1276" s="31"/>
    </row>
    <row r="1277" spans="3:12" ht="13.5" customHeight="1" x14ac:dyDescent="0.25">
      <c r="C1277" s="67"/>
      <c r="D1277" s="44"/>
      <c r="E1277" s="66"/>
      <c r="F1277" s="66"/>
      <c r="G1277" s="68"/>
      <c r="H1277" s="69"/>
      <c r="I1277" s="68"/>
      <c r="J1277" s="34"/>
      <c r="K1277" s="54"/>
      <c r="L1277" s="31"/>
    </row>
    <row r="1278" spans="3:12" ht="13.5" customHeight="1" x14ac:dyDescent="0.25">
      <c r="C1278" s="67"/>
      <c r="D1278" s="44"/>
      <c r="E1278" s="66"/>
      <c r="F1278" s="66"/>
      <c r="G1278" s="68"/>
      <c r="H1278" s="69"/>
      <c r="I1278" s="68"/>
      <c r="J1278" s="34"/>
      <c r="K1278" s="54"/>
      <c r="L1278" s="31"/>
    </row>
    <row r="1279" spans="3:12" ht="13.5" customHeight="1" x14ac:dyDescent="0.25">
      <c r="C1279" s="67"/>
      <c r="D1279" s="44"/>
      <c r="E1279" s="66"/>
      <c r="F1279" s="66"/>
      <c r="G1279" s="68"/>
      <c r="H1279" s="69"/>
      <c r="I1279" s="68"/>
      <c r="J1279" s="34"/>
      <c r="K1279" s="54"/>
      <c r="L1279" s="31"/>
    </row>
    <row r="1280" spans="3:12" ht="13.5" customHeight="1" x14ac:dyDescent="0.25">
      <c r="C1280" s="67"/>
      <c r="D1280" s="44"/>
      <c r="E1280" s="66"/>
      <c r="F1280" s="66"/>
      <c r="G1280" s="68"/>
      <c r="H1280" s="69"/>
      <c r="I1280" s="68"/>
      <c r="J1280" s="34"/>
      <c r="K1280" s="54"/>
      <c r="L1280" s="31"/>
    </row>
    <row r="1281" spans="3:12" ht="13.5" customHeight="1" x14ac:dyDescent="0.25">
      <c r="C1281" s="67"/>
      <c r="D1281" s="44"/>
      <c r="E1281" s="66"/>
      <c r="F1281" s="66"/>
      <c r="G1281" s="68"/>
      <c r="H1281" s="69"/>
      <c r="I1281" s="68"/>
      <c r="J1281" s="34"/>
      <c r="K1281" s="54"/>
      <c r="L1281" s="31"/>
    </row>
    <row r="1282" spans="3:12" ht="13.5" customHeight="1" x14ac:dyDescent="0.25">
      <c r="C1282" s="67"/>
      <c r="D1282" s="44"/>
      <c r="E1282" s="66"/>
      <c r="F1282" s="66"/>
      <c r="G1282" s="68"/>
      <c r="H1282" s="69"/>
      <c r="I1282" s="68"/>
      <c r="J1282" s="34"/>
      <c r="K1282" s="54"/>
      <c r="L1282" s="31"/>
    </row>
    <row r="1283" spans="3:12" ht="13.5" customHeight="1" x14ac:dyDescent="0.25">
      <c r="C1283" s="67"/>
      <c r="D1283" s="44"/>
      <c r="E1283" s="66"/>
      <c r="F1283" s="66"/>
      <c r="G1283" s="68"/>
      <c r="H1283" s="69"/>
      <c r="I1283" s="68"/>
      <c r="J1283" s="34"/>
      <c r="K1283" s="54"/>
      <c r="L1283" s="31"/>
    </row>
    <row r="1284" spans="3:12" ht="13.5" customHeight="1" x14ac:dyDescent="0.25">
      <c r="C1284" s="67"/>
      <c r="D1284" s="44"/>
      <c r="E1284" s="66"/>
      <c r="F1284" s="66"/>
      <c r="G1284" s="68"/>
      <c r="H1284" s="69"/>
      <c r="I1284" s="68"/>
      <c r="J1284" s="34"/>
      <c r="K1284" s="54"/>
      <c r="L1284" s="31"/>
    </row>
    <row r="1285" spans="3:12" ht="13.5" customHeight="1" x14ac:dyDescent="0.25">
      <c r="C1285" s="67"/>
      <c r="D1285" s="44"/>
      <c r="E1285" s="66"/>
      <c r="F1285" s="66"/>
      <c r="G1285" s="68"/>
      <c r="H1285" s="69"/>
      <c r="I1285" s="68"/>
      <c r="J1285" s="34"/>
      <c r="K1285" s="54"/>
      <c r="L1285" s="31"/>
    </row>
    <row r="1286" spans="3:12" ht="13.5" customHeight="1" x14ac:dyDescent="0.25">
      <c r="C1286" s="67"/>
      <c r="D1286" s="44"/>
      <c r="E1286" s="66"/>
      <c r="F1286" s="66"/>
      <c r="G1286" s="68"/>
      <c r="H1286" s="69"/>
      <c r="I1286" s="68"/>
      <c r="J1286" s="34"/>
      <c r="K1286" s="54"/>
      <c r="L1286" s="31"/>
    </row>
    <row r="1287" spans="3:12" ht="13.5" customHeight="1" x14ac:dyDescent="0.25">
      <c r="C1287" s="67"/>
      <c r="D1287" s="44"/>
      <c r="E1287" s="66"/>
      <c r="F1287" s="66"/>
      <c r="G1287" s="68"/>
      <c r="H1287" s="69"/>
      <c r="I1287" s="68"/>
      <c r="J1287" s="34"/>
      <c r="K1287" s="54"/>
      <c r="L1287" s="31"/>
    </row>
    <row r="1288" spans="3:12" ht="13.5" customHeight="1" x14ac:dyDescent="0.25">
      <c r="C1288" s="67"/>
      <c r="D1288" s="44"/>
      <c r="E1288" s="66"/>
      <c r="F1288" s="66"/>
      <c r="G1288" s="68"/>
      <c r="H1288" s="69"/>
      <c r="I1288" s="68"/>
      <c r="J1288" s="34"/>
      <c r="K1288" s="54"/>
      <c r="L1288" s="31"/>
    </row>
    <row r="1289" spans="3:12" ht="13.5" customHeight="1" x14ac:dyDescent="0.25">
      <c r="C1289" s="67"/>
      <c r="D1289" s="44"/>
      <c r="E1289" s="66"/>
      <c r="F1289" s="66"/>
      <c r="G1289" s="68"/>
      <c r="H1289" s="69"/>
      <c r="I1289" s="68"/>
      <c r="J1289" s="34"/>
      <c r="K1289" s="54"/>
      <c r="L1289" s="31"/>
    </row>
    <row r="1290" spans="3:12" ht="13.5" customHeight="1" x14ac:dyDescent="0.25">
      <c r="C1290" s="67"/>
      <c r="D1290" s="44"/>
      <c r="E1290" s="66"/>
      <c r="F1290" s="66"/>
      <c r="G1290" s="68"/>
      <c r="H1290" s="69"/>
      <c r="I1290" s="68"/>
      <c r="J1290" s="34"/>
      <c r="K1290" s="54"/>
      <c r="L1290" s="31"/>
    </row>
    <row r="1291" spans="3:12" ht="13.5" customHeight="1" x14ac:dyDescent="0.25">
      <c r="C1291" s="67"/>
      <c r="D1291" s="44"/>
      <c r="E1291" s="66"/>
      <c r="F1291" s="66"/>
      <c r="G1291" s="68"/>
      <c r="H1291" s="69"/>
      <c r="I1291" s="68"/>
      <c r="J1291" s="34"/>
      <c r="K1291" s="54"/>
      <c r="L1291" s="31"/>
    </row>
    <row r="1292" spans="3:12" ht="13.5" customHeight="1" x14ac:dyDescent="0.25">
      <c r="C1292" s="67"/>
      <c r="D1292" s="44"/>
      <c r="E1292" s="66"/>
      <c r="F1292" s="66"/>
      <c r="G1292" s="68"/>
      <c r="H1292" s="69"/>
      <c r="I1292" s="68"/>
      <c r="J1292" s="34"/>
      <c r="K1292" s="54"/>
      <c r="L1292" s="31"/>
    </row>
    <row r="1293" spans="3:12" ht="13.5" customHeight="1" x14ac:dyDescent="0.25">
      <c r="C1293" s="67"/>
      <c r="D1293" s="44"/>
      <c r="E1293" s="66"/>
      <c r="F1293" s="66"/>
      <c r="G1293" s="68"/>
      <c r="H1293" s="69"/>
      <c r="I1293" s="68"/>
      <c r="J1293" s="34"/>
      <c r="K1293" s="54"/>
      <c r="L1293" s="31"/>
    </row>
    <row r="1294" spans="3:12" ht="13.5" customHeight="1" x14ac:dyDescent="0.25">
      <c r="C1294" s="67"/>
      <c r="D1294" s="44"/>
      <c r="E1294" s="66"/>
      <c r="F1294" s="66"/>
      <c r="G1294" s="68"/>
      <c r="H1294" s="69"/>
      <c r="I1294" s="68"/>
      <c r="J1294" s="34"/>
      <c r="K1294" s="54"/>
      <c r="L1294" s="31"/>
    </row>
    <row r="1295" spans="3:12" ht="13.5" customHeight="1" x14ac:dyDescent="0.25">
      <c r="C1295" s="67"/>
      <c r="D1295" s="44"/>
      <c r="E1295" s="66"/>
      <c r="F1295" s="66"/>
      <c r="G1295" s="68"/>
      <c r="H1295" s="69"/>
      <c r="I1295" s="68"/>
      <c r="J1295" s="34"/>
      <c r="K1295" s="54"/>
      <c r="L1295" s="31"/>
    </row>
    <row r="1296" spans="3:12" ht="13.5" customHeight="1" x14ac:dyDescent="0.25">
      <c r="C1296" s="67"/>
      <c r="D1296" s="44"/>
      <c r="E1296" s="66"/>
      <c r="F1296" s="66"/>
      <c r="G1296" s="68"/>
      <c r="H1296" s="69"/>
      <c r="I1296" s="68"/>
      <c r="J1296" s="34"/>
      <c r="K1296" s="54"/>
      <c r="L1296" s="31"/>
    </row>
    <row r="1297" spans="3:12" ht="13.5" customHeight="1" x14ac:dyDescent="0.25">
      <c r="C1297" s="67"/>
      <c r="D1297" s="44"/>
      <c r="E1297" s="66"/>
      <c r="F1297" s="66"/>
      <c r="G1297" s="68"/>
      <c r="H1297" s="69"/>
      <c r="I1297" s="68"/>
      <c r="J1297" s="34"/>
      <c r="K1297" s="54"/>
      <c r="L1297" s="31"/>
    </row>
    <row r="1298" spans="3:12" ht="13.5" customHeight="1" x14ac:dyDescent="0.25">
      <c r="C1298" s="67"/>
      <c r="D1298" s="44"/>
      <c r="E1298" s="66"/>
      <c r="F1298" s="66"/>
      <c r="G1298" s="68"/>
      <c r="H1298" s="69"/>
      <c r="I1298" s="68"/>
      <c r="J1298" s="34"/>
      <c r="K1298" s="54"/>
      <c r="L1298" s="31"/>
    </row>
    <row r="1299" spans="3:12" ht="13.5" customHeight="1" x14ac:dyDescent="0.25">
      <c r="C1299" s="67"/>
      <c r="D1299" s="44"/>
      <c r="E1299" s="66"/>
      <c r="F1299" s="66"/>
      <c r="G1299" s="68"/>
      <c r="H1299" s="69"/>
      <c r="I1299" s="68"/>
      <c r="J1299" s="34"/>
      <c r="K1299" s="54"/>
      <c r="L1299" s="31"/>
    </row>
    <row r="1300" spans="3:12" ht="13.5" customHeight="1" x14ac:dyDescent="0.25">
      <c r="C1300" s="67"/>
      <c r="D1300" s="44"/>
      <c r="E1300" s="66"/>
      <c r="F1300" s="66"/>
      <c r="G1300" s="68"/>
      <c r="H1300" s="69"/>
      <c r="I1300" s="68"/>
      <c r="J1300" s="34"/>
      <c r="K1300" s="54"/>
      <c r="L1300" s="31"/>
    </row>
    <row r="1301" spans="3:12" ht="13.5" customHeight="1" x14ac:dyDescent="0.25">
      <c r="C1301" s="67"/>
      <c r="D1301" s="44"/>
      <c r="E1301" s="66"/>
      <c r="F1301" s="66"/>
      <c r="G1301" s="68"/>
      <c r="H1301" s="69"/>
      <c r="I1301" s="68"/>
      <c r="J1301" s="34"/>
      <c r="K1301" s="54"/>
      <c r="L1301" s="31"/>
    </row>
    <row r="1302" spans="3:12" ht="13.5" customHeight="1" x14ac:dyDescent="0.25">
      <c r="C1302" s="67"/>
      <c r="D1302" s="44"/>
      <c r="E1302" s="66"/>
      <c r="F1302" s="66"/>
      <c r="G1302" s="68"/>
      <c r="H1302" s="69"/>
      <c r="I1302" s="68"/>
      <c r="J1302" s="34"/>
      <c r="K1302" s="54"/>
      <c r="L1302" s="31"/>
    </row>
    <row r="1303" spans="3:12" ht="13.5" customHeight="1" x14ac:dyDescent="0.25">
      <c r="C1303" s="67"/>
      <c r="D1303" s="44"/>
      <c r="E1303" s="66"/>
      <c r="F1303" s="66"/>
      <c r="G1303" s="68"/>
      <c r="H1303" s="69"/>
      <c r="I1303" s="68"/>
      <c r="J1303" s="34"/>
      <c r="K1303" s="54"/>
      <c r="L1303" s="31"/>
    </row>
    <row r="1304" spans="3:12" ht="13.5" customHeight="1" x14ac:dyDescent="0.25">
      <c r="C1304" s="67"/>
      <c r="D1304" s="44"/>
      <c r="E1304" s="66"/>
      <c r="F1304" s="66"/>
      <c r="G1304" s="68"/>
      <c r="H1304" s="69"/>
      <c r="I1304" s="68"/>
      <c r="J1304" s="34"/>
      <c r="K1304" s="54"/>
      <c r="L1304" s="31"/>
    </row>
    <row r="1305" spans="3:12" ht="13.5" customHeight="1" x14ac:dyDescent="0.25">
      <c r="C1305" s="67"/>
      <c r="D1305" s="44"/>
      <c r="E1305" s="66"/>
      <c r="F1305" s="66"/>
      <c r="G1305" s="68"/>
      <c r="H1305" s="69"/>
      <c r="I1305" s="68"/>
      <c r="J1305" s="34"/>
      <c r="K1305" s="54"/>
      <c r="L1305" s="31"/>
    </row>
    <row r="1306" spans="3:12" ht="13.5" customHeight="1" x14ac:dyDescent="0.25">
      <c r="C1306" s="67"/>
      <c r="D1306" s="44"/>
      <c r="E1306" s="66"/>
      <c r="F1306" s="66"/>
      <c r="G1306" s="68"/>
      <c r="H1306" s="69"/>
      <c r="I1306" s="68"/>
      <c r="J1306" s="34"/>
      <c r="K1306" s="54"/>
      <c r="L1306" s="31"/>
    </row>
    <row r="1307" spans="3:12" ht="13.5" customHeight="1" x14ac:dyDescent="0.25">
      <c r="C1307" s="67"/>
      <c r="D1307" s="44"/>
      <c r="E1307" s="66"/>
      <c r="F1307" s="66"/>
      <c r="G1307" s="68"/>
      <c r="H1307" s="69"/>
      <c r="I1307" s="68"/>
      <c r="J1307" s="34"/>
      <c r="K1307" s="54"/>
      <c r="L1307" s="31"/>
    </row>
    <row r="1308" spans="3:12" ht="13.5" customHeight="1" x14ac:dyDescent="0.25">
      <c r="C1308" s="67"/>
      <c r="D1308" s="44"/>
      <c r="E1308" s="66"/>
      <c r="F1308" s="66"/>
      <c r="G1308" s="68"/>
      <c r="H1308" s="69"/>
      <c r="I1308" s="68"/>
      <c r="J1308" s="34"/>
      <c r="K1308" s="54"/>
      <c r="L1308" s="31"/>
    </row>
    <row r="1309" spans="3:12" ht="13.5" customHeight="1" x14ac:dyDescent="0.25">
      <c r="C1309" s="67"/>
      <c r="D1309" s="44"/>
      <c r="E1309" s="66"/>
      <c r="F1309" s="66"/>
      <c r="G1309" s="68"/>
      <c r="H1309" s="69"/>
      <c r="I1309" s="68"/>
      <c r="J1309" s="34"/>
      <c r="K1309" s="54"/>
      <c r="L1309" s="31"/>
    </row>
    <row r="1310" spans="3:12" ht="13.5" customHeight="1" x14ac:dyDescent="0.25">
      <c r="C1310" s="67"/>
      <c r="D1310" s="44"/>
      <c r="E1310" s="66"/>
      <c r="F1310" s="66"/>
      <c r="G1310" s="68"/>
      <c r="H1310" s="69"/>
      <c r="I1310" s="68"/>
      <c r="J1310" s="34"/>
      <c r="K1310" s="54"/>
      <c r="L1310" s="31"/>
    </row>
    <row r="1311" spans="3:12" ht="13.5" customHeight="1" x14ac:dyDescent="0.25">
      <c r="C1311" s="67"/>
      <c r="D1311" s="44"/>
      <c r="E1311" s="66"/>
      <c r="F1311" s="66"/>
      <c r="G1311" s="68"/>
      <c r="H1311" s="69"/>
      <c r="I1311" s="68"/>
      <c r="J1311" s="34"/>
      <c r="K1311" s="54"/>
      <c r="L1311" s="31"/>
    </row>
    <row r="1312" spans="3:12" ht="13.5" customHeight="1" x14ac:dyDescent="0.25">
      <c r="C1312" s="67"/>
      <c r="D1312" s="44"/>
      <c r="E1312" s="66"/>
      <c r="F1312" s="66"/>
      <c r="G1312" s="68"/>
      <c r="H1312" s="69"/>
      <c r="I1312" s="68"/>
      <c r="J1312" s="34"/>
      <c r="K1312" s="54"/>
      <c r="L1312" s="31"/>
    </row>
    <row r="1313" spans="3:12" ht="13.5" customHeight="1" x14ac:dyDescent="0.25">
      <c r="C1313" s="67"/>
      <c r="D1313" s="44"/>
      <c r="E1313" s="66"/>
      <c r="F1313" s="66"/>
      <c r="G1313" s="68"/>
      <c r="H1313" s="69"/>
      <c r="I1313" s="68"/>
      <c r="J1313" s="34"/>
      <c r="K1313" s="54"/>
      <c r="L1313" s="31"/>
    </row>
    <row r="1314" spans="3:12" ht="13.5" customHeight="1" x14ac:dyDescent="0.25">
      <c r="C1314" s="67"/>
      <c r="D1314" s="44"/>
      <c r="E1314" s="66"/>
      <c r="F1314" s="66"/>
      <c r="G1314" s="68"/>
      <c r="H1314" s="69"/>
      <c r="I1314" s="68"/>
      <c r="J1314" s="34"/>
      <c r="K1314" s="54"/>
      <c r="L1314" s="31"/>
    </row>
    <row r="1315" spans="3:12" ht="13.5" customHeight="1" x14ac:dyDescent="0.25">
      <c r="C1315" s="67"/>
      <c r="D1315" s="44"/>
      <c r="E1315" s="66"/>
      <c r="F1315" s="66"/>
      <c r="G1315" s="68"/>
      <c r="H1315" s="69"/>
      <c r="I1315" s="68"/>
      <c r="J1315" s="34"/>
      <c r="K1315" s="54"/>
      <c r="L1315" s="31"/>
    </row>
    <row r="1316" spans="3:12" ht="13.5" customHeight="1" x14ac:dyDescent="0.25">
      <c r="C1316" s="67"/>
      <c r="D1316" s="44"/>
      <c r="E1316" s="66"/>
      <c r="F1316" s="66"/>
      <c r="G1316" s="68"/>
      <c r="H1316" s="69"/>
      <c r="I1316" s="68"/>
      <c r="J1316" s="34"/>
      <c r="K1316" s="54"/>
      <c r="L1316" s="31"/>
    </row>
    <row r="1317" spans="3:12" ht="13.5" customHeight="1" x14ac:dyDescent="0.25">
      <c r="C1317" s="67"/>
      <c r="D1317" s="44"/>
      <c r="E1317" s="66"/>
      <c r="F1317" s="66"/>
      <c r="G1317" s="68"/>
      <c r="H1317" s="69"/>
      <c r="I1317" s="68"/>
      <c r="J1317" s="34"/>
      <c r="K1317" s="54"/>
      <c r="L1317" s="31"/>
    </row>
    <row r="1318" spans="3:12" ht="13.5" customHeight="1" x14ac:dyDescent="0.25">
      <c r="C1318" s="67"/>
      <c r="D1318" s="44"/>
      <c r="E1318" s="66"/>
      <c r="F1318" s="66"/>
      <c r="G1318" s="68"/>
      <c r="H1318" s="69"/>
      <c r="I1318" s="68"/>
      <c r="J1318" s="34"/>
      <c r="K1318" s="54"/>
      <c r="L1318" s="31"/>
    </row>
    <row r="1319" spans="3:12" ht="13.5" customHeight="1" x14ac:dyDescent="0.25">
      <c r="C1319" s="67"/>
      <c r="D1319" s="44"/>
      <c r="E1319" s="66"/>
      <c r="F1319" s="66"/>
      <c r="G1319" s="68"/>
      <c r="H1319" s="69"/>
      <c r="I1319" s="68"/>
      <c r="J1319" s="34"/>
      <c r="K1319" s="54"/>
      <c r="L1319" s="31"/>
    </row>
    <row r="1320" spans="3:12" ht="13.5" customHeight="1" x14ac:dyDescent="0.25">
      <c r="C1320" s="67"/>
      <c r="D1320" s="44"/>
      <c r="E1320" s="66"/>
      <c r="F1320" s="66"/>
      <c r="G1320" s="68"/>
      <c r="H1320" s="69"/>
      <c r="I1320" s="68"/>
      <c r="J1320" s="34"/>
      <c r="K1320" s="54"/>
      <c r="L1320" s="31"/>
    </row>
    <row r="1321" spans="3:12" ht="13.5" customHeight="1" x14ac:dyDescent="0.25">
      <c r="C1321" s="67"/>
      <c r="D1321" s="44"/>
      <c r="E1321" s="66"/>
      <c r="F1321" s="66"/>
      <c r="G1321" s="68"/>
      <c r="H1321" s="69"/>
      <c r="I1321" s="68"/>
      <c r="J1321" s="34"/>
      <c r="K1321" s="54"/>
      <c r="L1321" s="31"/>
    </row>
    <row r="1322" spans="3:12" ht="13.5" customHeight="1" x14ac:dyDescent="0.25">
      <c r="C1322" s="67"/>
      <c r="D1322" s="44"/>
      <c r="E1322" s="66"/>
      <c r="F1322" s="66"/>
      <c r="G1322" s="68"/>
      <c r="H1322" s="69"/>
      <c r="I1322" s="68"/>
      <c r="J1322" s="34"/>
      <c r="K1322" s="54"/>
      <c r="L1322" s="31"/>
    </row>
    <row r="1323" spans="3:12" ht="13.5" customHeight="1" x14ac:dyDescent="0.25">
      <c r="C1323" s="67"/>
      <c r="D1323" s="44"/>
      <c r="E1323" s="66"/>
      <c r="F1323" s="66"/>
      <c r="G1323" s="68"/>
      <c r="H1323" s="69"/>
      <c r="I1323" s="68"/>
      <c r="J1323" s="34"/>
      <c r="K1323" s="54"/>
      <c r="L1323" s="31"/>
    </row>
    <row r="1324" spans="3:12" ht="13.5" customHeight="1" x14ac:dyDescent="0.25">
      <c r="C1324" s="67"/>
      <c r="D1324" s="44"/>
      <c r="E1324" s="66"/>
      <c r="F1324" s="66"/>
      <c r="G1324" s="68"/>
      <c r="H1324" s="69"/>
      <c r="I1324" s="68"/>
      <c r="J1324" s="34"/>
      <c r="K1324" s="54"/>
      <c r="L1324" s="31"/>
    </row>
    <row r="1325" spans="3:12" ht="13.5" customHeight="1" x14ac:dyDescent="0.25">
      <c r="C1325" s="67"/>
      <c r="D1325" s="44"/>
      <c r="E1325" s="66"/>
      <c r="F1325" s="66"/>
      <c r="G1325" s="68"/>
      <c r="H1325" s="69"/>
      <c r="I1325" s="68"/>
      <c r="J1325" s="34"/>
      <c r="K1325" s="54"/>
      <c r="L1325" s="31"/>
    </row>
    <row r="1326" spans="3:12" ht="13.5" customHeight="1" x14ac:dyDescent="0.25">
      <c r="C1326" s="67"/>
      <c r="D1326" s="44"/>
      <c r="E1326" s="66"/>
      <c r="F1326" s="66"/>
      <c r="G1326" s="68"/>
      <c r="H1326" s="69"/>
      <c r="I1326" s="68"/>
      <c r="J1326" s="34"/>
      <c r="K1326" s="54"/>
      <c r="L1326" s="31"/>
    </row>
    <row r="1327" spans="3:12" ht="13.5" customHeight="1" x14ac:dyDescent="0.25">
      <c r="C1327" s="67"/>
      <c r="D1327" s="44"/>
      <c r="E1327" s="66"/>
      <c r="F1327" s="66"/>
      <c r="G1327" s="68"/>
      <c r="H1327" s="69"/>
      <c r="I1327" s="68"/>
      <c r="J1327" s="34"/>
      <c r="K1327" s="54"/>
      <c r="L1327" s="31"/>
    </row>
    <row r="1328" spans="3:12" ht="13.5" customHeight="1" x14ac:dyDescent="0.25">
      <c r="C1328" s="67"/>
      <c r="D1328" s="44"/>
      <c r="E1328" s="66"/>
      <c r="F1328" s="66"/>
      <c r="G1328" s="68"/>
      <c r="H1328" s="69"/>
      <c r="I1328" s="68"/>
      <c r="J1328" s="34"/>
      <c r="K1328" s="54"/>
      <c r="L1328" s="31"/>
    </row>
    <row r="1329" spans="3:12" ht="13.5" customHeight="1" x14ac:dyDescent="0.25">
      <c r="C1329" s="67"/>
      <c r="D1329" s="44"/>
      <c r="E1329" s="66"/>
      <c r="F1329" s="66"/>
      <c r="G1329" s="68"/>
      <c r="H1329" s="69"/>
      <c r="I1329" s="68"/>
      <c r="J1329" s="34"/>
      <c r="K1329" s="54"/>
      <c r="L1329" s="31"/>
    </row>
    <row r="1330" spans="3:12" ht="13.5" customHeight="1" x14ac:dyDescent="0.25">
      <c r="C1330" s="67"/>
      <c r="D1330" s="44"/>
      <c r="E1330" s="66"/>
      <c r="F1330" s="66"/>
      <c r="G1330" s="68"/>
      <c r="H1330" s="69"/>
      <c r="I1330" s="68"/>
      <c r="J1330" s="34"/>
      <c r="K1330" s="54"/>
      <c r="L1330" s="31"/>
    </row>
    <row r="1331" spans="3:12" ht="13.5" customHeight="1" x14ac:dyDescent="0.25">
      <c r="C1331" s="67"/>
      <c r="D1331" s="44"/>
      <c r="E1331" s="66"/>
      <c r="F1331" s="66"/>
      <c r="G1331" s="68"/>
      <c r="H1331" s="69"/>
      <c r="I1331" s="68"/>
      <c r="J1331" s="34"/>
      <c r="K1331" s="54"/>
      <c r="L1331" s="31"/>
    </row>
    <row r="1332" spans="3:12" ht="13.5" customHeight="1" x14ac:dyDescent="0.25">
      <c r="C1332" s="67"/>
      <c r="D1332" s="44"/>
      <c r="E1332" s="66"/>
      <c r="F1332" s="66"/>
      <c r="G1332" s="68"/>
      <c r="H1332" s="69"/>
      <c r="I1332" s="68"/>
      <c r="J1332" s="34"/>
      <c r="K1332" s="54"/>
      <c r="L1332" s="31"/>
    </row>
    <row r="1333" spans="3:12" ht="13.5" customHeight="1" x14ac:dyDescent="0.25">
      <c r="C1333" s="67"/>
      <c r="D1333" s="44"/>
      <c r="E1333" s="66"/>
      <c r="F1333" s="66"/>
      <c r="G1333" s="68"/>
      <c r="H1333" s="69"/>
      <c r="I1333" s="68"/>
      <c r="J1333" s="34"/>
      <c r="K1333" s="54"/>
      <c r="L1333" s="31"/>
    </row>
    <row r="1334" spans="3:12" ht="13.5" customHeight="1" x14ac:dyDescent="0.25">
      <c r="C1334" s="67"/>
      <c r="D1334" s="44"/>
      <c r="E1334" s="66"/>
      <c r="F1334" s="66"/>
      <c r="G1334" s="68"/>
      <c r="H1334" s="69"/>
      <c r="I1334" s="68"/>
      <c r="J1334" s="34"/>
      <c r="K1334" s="54"/>
      <c r="L1334" s="31"/>
    </row>
    <row r="1335" spans="3:12" ht="13.5" customHeight="1" x14ac:dyDescent="0.25">
      <c r="C1335" s="67"/>
      <c r="D1335" s="44"/>
      <c r="E1335" s="66"/>
      <c r="F1335" s="66"/>
      <c r="G1335" s="68"/>
      <c r="H1335" s="69"/>
      <c r="I1335" s="68"/>
      <c r="J1335" s="34"/>
      <c r="K1335" s="54"/>
      <c r="L1335" s="31"/>
    </row>
    <row r="1336" spans="3:12" ht="13.5" customHeight="1" x14ac:dyDescent="0.25">
      <c r="C1336" s="67"/>
      <c r="D1336" s="44"/>
      <c r="E1336" s="66"/>
      <c r="F1336" s="66"/>
      <c r="G1336" s="68"/>
      <c r="H1336" s="69"/>
      <c r="I1336" s="68"/>
      <c r="J1336" s="34"/>
      <c r="K1336" s="54"/>
      <c r="L1336" s="31"/>
    </row>
    <row r="1337" spans="3:12" ht="13.5" customHeight="1" x14ac:dyDescent="0.25">
      <c r="C1337" s="67"/>
      <c r="D1337" s="44"/>
      <c r="E1337" s="66"/>
      <c r="F1337" s="66"/>
      <c r="G1337" s="68"/>
      <c r="H1337" s="69"/>
      <c r="I1337" s="68"/>
      <c r="J1337" s="34"/>
      <c r="K1337" s="54"/>
      <c r="L1337" s="31"/>
    </row>
    <row r="1338" spans="3:12" ht="13.5" customHeight="1" x14ac:dyDescent="0.25">
      <c r="C1338" s="67"/>
      <c r="D1338" s="44"/>
      <c r="E1338" s="66"/>
      <c r="F1338" s="66"/>
      <c r="G1338" s="68"/>
      <c r="H1338" s="69"/>
      <c r="I1338" s="68"/>
      <c r="J1338" s="34"/>
      <c r="K1338" s="54"/>
      <c r="L1338" s="31"/>
    </row>
    <row r="1339" spans="3:12" ht="13.5" customHeight="1" x14ac:dyDescent="0.25">
      <c r="C1339" s="67"/>
      <c r="D1339" s="44"/>
      <c r="E1339" s="66"/>
      <c r="F1339" s="66"/>
      <c r="G1339" s="68"/>
      <c r="H1339" s="69"/>
      <c r="I1339" s="68"/>
      <c r="J1339" s="34"/>
      <c r="K1339" s="54"/>
      <c r="L1339" s="31"/>
    </row>
    <row r="1340" spans="3:12" ht="13.5" customHeight="1" x14ac:dyDescent="0.25">
      <c r="C1340" s="67"/>
      <c r="D1340" s="44"/>
      <c r="E1340" s="66"/>
      <c r="F1340" s="66"/>
      <c r="G1340" s="68"/>
      <c r="H1340" s="69"/>
      <c r="I1340" s="68"/>
      <c r="J1340" s="34"/>
      <c r="K1340" s="54"/>
      <c r="L1340" s="31"/>
    </row>
    <row r="1341" spans="3:12" ht="13.5" customHeight="1" x14ac:dyDescent="0.25">
      <c r="C1341" s="67"/>
      <c r="D1341" s="44"/>
      <c r="E1341" s="66"/>
      <c r="F1341" s="66"/>
      <c r="G1341" s="68"/>
      <c r="H1341" s="69"/>
      <c r="I1341" s="68"/>
      <c r="J1341" s="34"/>
      <c r="K1341" s="54"/>
      <c r="L1341" s="31"/>
    </row>
    <row r="1342" spans="3:12" ht="13.5" customHeight="1" x14ac:dyDescent="0.25">
      <c r="C1342" s="67"/>
      <c r="D1342" s="44"/>
      <c r="E1342" s="66"/>
      <c r="F1342" s="66"/>
      <c r="G1342" s="68"/>
      <c r="H1342" s="69"/>
      <c r="I1342" s="68"/>
      <c r="J1342" s="34"/>
      <c r="K1342" s="54"/>
      <c r="L1342" s="31"/>
    </row>
    <row r="1343" spans="3:12" ht="13.5" customHeight="1" x14ac:dyDescent="0.25">
      <c r="C1343" s="67"/>
      <c r="D1343" s="44"/>
      <c r="E1343" s="66"/>
      <c r="F1343" s="66"/>
      <c r="G1343" s="68"/>
      <c r="H1343" s="69"/>
      <c r="I1343" s="68"/>
      <c r="J1343" s="34"/>
      <c r="K1343" s="54"/>
      <c r="L1343" s="31"/>
    </row>
    <row r="1344" spans="3:12" ht="13.5" customHeight="1" x14ac:dyDescent="0.25">
      <c r="C1344" s="67"/>
      <c r="D1344" s="44"/>
      <c r="E1344" s="66"/>
      <c r="F1344" s="66"/>
      <c r="G1344" s="68"/>
      <c r="H1344" s="69"/>
      <c r="I1344" s="68"/>
      <c r="J1344" s="34"/>
      <c r="K1344" s="54"/>
      <c r="L1344" s="31"/>
    </row>
    <row r="1345" spans="3:12" ht="13.5" customHeight="1" x14ac:dyDescent="0.25">
      <c r="C1345" s="67"/>
      <c r="D1345" s="44"/>
      <c r="E1345" s="66"/>
      <c r="F1345" s="66"/>
      <c r="G1345" s="68"/>
      <c r="H1345" s="69"/>
      <c r="I1345" s="68"/>
      <c r="J1345" s="34"/>
      <c r="K1345" s="54"/>
      <c r="L1345" s="31"/>
    </row>
    <row r="1346" spans="3:12" ht="13.5" customHeight="1" x14ac:dyDescent="0.25">
      <c r="C1346" s="67"/>
      <c r="D1346" s="44"/>
      <c r="E1346" s="66"/>
      <c r="F1346" s="66"/>
      <c r="G1346" s="68"/>
      <c r="H1346" s="69"/>
      <c r="I1346" s="68"/>
      <c r="J1346" s="34"/>
      <c r="K1346" s="54"/>
      <c r="L1346" s="31"/>
    </row>
    <row r="1347" spans="3:12" ht="13.5" customHeight="1" x14ac:dyDescent="0.25">
      <c r="C1347" s="67"/>
      <c r="D1347" s="44"/>
      <c r="E1347" s="66"/>
      <c r="F1347" s="66"/>
      <c r="G1347" s="68"/>
      <c r="H1347" s="69"/>
      <c r="I1347" s="68"/>
      <c r="J1347" s="34"/>
      <c r="K1347" s="54"/>
      <c r="L1347" s="31"/>
    </row>
    <row r="1348" spans="3:12" ht="13.5" customHeight="1" x14ac:dyDescent="0.25">
      <c r="C1348" s="67"/>
      <c r="D1348" s="44"/>
      <c r="E1348" s="66"/>
      <c r="F1348" s="66"/>
      <c r="G1348" s="68"/>
      <c r="H1348" s="69"/>
      <c r="I1348" s="68"/>
      <c r="J1348" s="34"/>
      <c r="K1348" s="54"/>
      <c r="L1348" s="31"/>
    </row>
    <row r="1349" spans="3:12" ht="13.5" customHeight="1" x14ac:dyDescent="0.25">
      <c r="C1349" s="67"/>
      <c r="D1349" s="44"/>
      <c r="E1349" s="66"/>
      <c r="F1349" s="66"/>
      <c r="G1349" s="68"/>
      <c r="H1349" s="69"/>
      <c r="I1349" s="68"/>
      <c r="J1349" s="34"/>
      <c r="K1349" s="54"/>
      <c r="L1349" s="31"/>
    </row>
    <row r="1350" spans="3:12" ht="13.5" customHeight="1" x14ac:dyDescent="0.25">
      <c r="C1350" s="67"/>
      <c r="D1350" s="44"/>
      <c r="E1350" s="66"/>
      <c r="F1350" s="66"/>
      <c r="G1350" s="68"/>
      <c r="H1350" s="69"/>
      <c r="I1350" s="68"/>
      <c r="J1350" s="34"/>
      <c r="K1350" s="54"/>
      <c r="L1350" s="31"/>
    </row>
    <row r="1351" spans="3:12" ht="13.5" customHeight="1" x14ac:dyDescent="0.25">
      <c r="C1351" s="67"/>
      <c r="D1351" s="44"/>
      <c r="E1351" s="66"/>
      <c r="F1351" s="66"/>
      <c r="G1351" s="68"/>
      <c r="H1351" s="69"/>
      <c r="I1351" s="68"/>
      <c r="J1351" s="34"/>
      <c r="K1351" s="54"/>
      <c r="L1351" s="31"/>
    </row>
    <row r="1352" spans="3:12" ht="13.5" customHeight="1" x14ac:dyDescent="0.25">
      <c r="C1352" s="67"/>
      <c r="D1352" s="44"/>
      <c r="E1352" s="66"/>
      <c r="F1352" s="66"/>
      <c r="G1352" s="68"/>
      <c r="H1352" s="69"/>
      <c r="I1352" s="68"/>
      <c r="J1352" s="34"/>
      <c r="K1352" s="54"/>
      <c r="L1352" s="31"/>
    </row>
    <row r="1353" spans="3:12" ht="13.5" customHeight="1" x14ac:dyDescent="0.25">
      <c r="C1353" s="67"/>
      <c r="D1353" s="44"/>
      <c r="E1353" s="66"/>
      <c r="F1353" s="66"/>
      <c r="G1353" s="68"/>
      <c r="H1353" s="69"/>
      <c r="I1353" s="68"/>
      <c r="J1353" s="34"/>
      <c r="K1353" s="54"/>
      <c r="L1353" s="31"/>
    </row>
    <row r="1354" spans="3:12" ht="13.5" customHeight="1" x14ac:dyDescent="0.25">
      <c r="C1354" s="67"/>
      <c r="D1354" s="44"/>
      <c r="E1354" s="66"/>
      <c r="F1354" s="66"/>
      <c r="G1354" s="68"/>
      <c r="H1354" s="69"/>
      <c r="I1354" s="68"/>
      <c r="J1354" s="34"/>
      <c r="K1354" s="54"/>
      <c r="L1354" s="31"/>
    </row>
    <row r="1355" spans="3:12" ht="13.5" customHeight="1" x14ac:dyDescent="0.25">
      <c r="C1355" s="67"/>
      <c r="D1355" s="44"/>
      <c r="E1355" s="66"/>
      <c r="F1355" s="66"/>
      <c r="G1355" s="68"/>
      <c r="H1355" s="69"/>
      <c r="I1355" s="68"/>
      <c r="J1355" s="34"/>
      <c r="K1355" s="54"/>
      <c r="L1355" s="31"/>
    </row>
    <row r="1356" spans="3:12" ht="13.5" customHeight="1" x14ac:dyDescent="0.25">
      <c r="C1356" s="67"/>
      <c r="D1356" s="44"/>
      <c r="E1356" s="66"/>
      <c r="F1356" s="66"/>
      <c r="G1356" s="68"/>
      <c r="H1356" s="69"/>
      <c r="I1356" s="68"/>
      <c r="J1356" s="34"/>
      <c r="K1356" s="54"/>
      <c r="L1356" s="31"/>
    </row>
    <row r="1357" spans="3:12" ht="13.5" customHeight="1" x14ac:dyDescent="0.25">
      <c r="C1357" s="67"/>
      <c r="D1357" s="44"/>
      <c r="E1357" s="66"/>
      <c r="F1357" s="66"/>
      <c r="G1357" s="68"/>
      <c r="H1357" s="69"/>
      <c r="I1357" s="68"/>
      <c r="J1357" s="34"/>
      <c r="K1357" s="54"/>
      <c r="L1357" s="31"/>
    </row>
    <row r="1358" spans="3:12" ht="13.5" customHeight="1" x14ac:dyDescent="0.25">
      <c r="C1358" s="67"/>
      <c r="D1358" s="44"/>
      <c r="E1358" s="66"/>
      <c r="F1358" s="66"/>
      <c r="G1358" s="68"/>
      <c r="H1358" s="69"/>
      <c r="I1358" s="68"/>
      <c r="J1358" s="34"/>
      <c r="K1358" s="54"/>
      <c r="L1358" s="31"/>
    </row>
    <row r="1359" spans="3:12" ht="13.5" customHeight="1" x14ac:dyDescent="0.25">
      <c r="C1359" s="67"/>
      <c r="D1359" s="44"/>
      <c r="E1359" s="66"/>
      <c r="F1359" s="66"/>
      <c r="G1359" s="68"/>
      <c r="H1359" s="69"/>
      <c r="I1359" s="68"/>
      <c r="J1359" s="34"/>
      <c r="K1359" s="54"/>
      <c r="L1359" s="31"/>
    </row>
    <row r="1360" spans="3:12" ht="13.5" customHeight="1" x14ac:dyDescent="0.25">
      <c r="C1360" s="67"/>
      <c r="D1360" s="44"/>
      <c r="E1360" s="66"/>
      <c r="F1360" s="66"/>
      <c r="G1360" s="68"/>
      <c r="H1360" s="69"/>
      <c r="I1360" s="68"/>
      <c r="J1360" s="34"/>
      <c r="K1360" s="54"/>
      <c r="L1360" s="31"/>
    </row>
    <row r="1361" spans="3:12" ht="13.5" customHeight="1" x14ac:dyDescent="0.25">
      <c r="C1361" s="67"/>
      <c r="D1361" s="44"/>
      <c r="E1361" s="66"/>
      <c r="F1361" s="66"/>
      <c r="G1361" s="68"/>
      <c r="H1361" s="69"/>
      <c r="I1361" s="68"/>
      <c r="J1361" s="34"/>
      <c r="K1361" s="54"/>
      <c r="L1361" s="31"/>
    </row>
    <row r="1362" spans="3:12" ht="13.5" customHeight="1" x14ac:dyDescent="0.25">
      <c r="C1362" s="67"/>
      <c r="D1362" s="44"/>
      <c r="E1362" s="66"/>
      <c r="F1362" s="66"/>
      <c r="G1362" s="68"/>
      <c r="H1362" s="69"/>
      <c r="I1362" s="68"/>
      <c r="J1362" s="34"/>
      <c r="K1362" s="54"/>
      <c r="L1362" s="31"/>
    </row>
    <row r="1363" spans="3:12" ht="13.5" customHeight="1" x14ac:dyDescent="0.25">
      <c r="C1363" s="67"/>
      <c r="D1363" s="44"/>
      <c r="E1363" s="66"/>
      <c r="F1363" s="66"/>
      <c r="G1363" s="68"/>
      <c r="H1363" s="69"/>
      <c r="I1363" s="68"/>
      <c r="J1363" s="34"/>
      <c r="K1363" s="54"/>
      <c r="L1363" s="31"/>
    </row>
    <row r="1364" spans="3:12" ht="13.5" customHeight="1" x14ac:dyDescent="0.25">
      <c r="C1364" s="67"/>
      <c r="D1364" s="44"/>
      <c r="E1364" s="66"/>
      <c r="F1364" s="66"/>
      <c r="G1364" s="68"/>
      <c r="H1364" s="69"/>
      <c r="I1364" s="68"/>
      <c r="J1364" s="34"/>
      <c r="K1364" s="54"/>
      <c r="L1364" s="31"/>
    </row>
    <row r="1365" spans="3:12" ht="13.5" customHeight="1" x14ac:dyDescent="0.25">
      <c r="C1365" s="67"/>
      <c r="D1365" s="44"/>
      <c r="E1365" s="66"/>
      <c r="F1365" s="66"/>
      <c r="G1365" s="68"/>
      <c r="H1365" s="69"/>
      <c r="I1365" s="68"/>
      <c r="J1365" s="34"/>
      <c r="K1365" s="54"/>
      <c r="L1365" s="31"/>
    </row>
    <row r="1366" spans="3:12" ht="13.5" customHeight="1" x14ac:dyDescent="0.25">
      <c r="C1366" s="67"/>
      <c r="D1366" s="44"/>
      <c r="E1366" s="66"/>
      <c r="F1366" s="66"/>
      <c r="G1366" s="68"/>
      <c r="H1366" s="69"/>
      <c r="I1366" s="68"/>
      <c r="J1366" s="34"/>
      <c r="K1366" s="54"/>
      <c r="L1366" s="31"/>
    </row>
    <row r="1367" spans="3:12" ht="13.5" customHeight="1" x14ac:dyDescent="0.25">
      <c r="C1367" s="67"/>
      <c r="D1367" s="44"/>
      <c r="E1367" s="66"/>
      <c r="F1367" s="66"/>
      <c r="G1367" s="68"/>
      <c r="H1367" s="69"/>
      <c r="I1367" s="68"/>
      <c r="J1367" s="34"/>
      <c r="K1367" s="54"/>
      <c r="L1367" s="31"/>
    </row>
    <row r="1368" spans="3:12" ht="13.5" customHeight="1" x14ac:dyDescent="0.25">
      <c r="C1368" s="67"/>
      <c r="D1368" s="44"/>
      <c r="E1368" s="66"/>
      <c r="F1368" s="66"/>
      <c r="G1368" s="68"/>
      <c r="H1368" s="69"/>
      <c r="I1368" s="68"/>
      <c r="J1368" s="34"/>
      <c r="K1368" s="54"/>
      <c r="L1368" s="31"/>
    </row>
    <row r="1369" spans="3:12" ht="13.5" customHeight="1" x14ac:dyDescent="0.25">
      <c r="C1369" s="67"/>
      <c r="D1369" s="44"/>
      <c r="E1369" s="66"/>
      <c r="F1369" s="66"/>
      <c r="G1369" s="68"/>
      <c r="H1369" s="69"/>
      <c r="I1369" s="68"/>
      <c r="J1369" s="34"/>
      <c r="K1369" s="54"/>
      <c r="L1369" s="31"/>
    </row>
    <row r="1370" spans="3:12" ht="13.5" customHeight="1" x14ac:dyDescent="0.25">
      <c r="C1370" s="67"/>
      <c r="D1370" s="44"/>
      <c r="E1370" s="66"/>
      <c r="F1370" s="66"/>
      <c r="G1370" s="68"/>
      <c r="H1370" s="69"/>
      <c r="I1370" s="68"/>
      <c r="J1370" s="34"/>
      <c r="K1370" s="54"/>
      <c r="L1370" s="31"/>
    </row>
    <row r="1371" spans="3:12" ht="13.5" customHeight="1" x14ac:dyDescent="0.25">
      <c r="C1371" s="67"/>
      <c r="D1371" s="44"/>
      <c r="E1371" s="66"/>
      <c r="F1371" s="66"/>
      <c r="G1371" s="68"/>
      <c r="H1371" s="69"/>
      <c r="I1371" s="68"/>
      <c r="J1371" s="34"/>
      <c r="K1371" s="54"/>
      <c r="L1371" s="31"/>
    </row>
    <row r="1372" spans="3:12" ht="13.5" customHeight="1" x14ac:dyDescent="0.25">
      <c r="C1372" s="67"/>
      <c r="D1372" s="44"/>
      <c r="E1372" s="66"/>
      <c r="F1372" s="66"/>
      <c r="G1372" s="68"/>
      <c r="H1372" s="69"/>
      <c r="I1372" s="68"/>
      <c r="J1372" s="34"/>
      <c r="K1372" s="54"/>
      <c r="L1372" s="31"/>
    </row>
    <row r="1373" spans="3:12" ht="13.5" customHeight="1" x14ac:dyDescent="0.25">
      <c r="C1373" s="67"/>
      <c r="D1373" s="44"/>
      <c r="E1373" s="66"/>
      <c r="F1373" s="66"/>
      <c r="G1373" s="68"/>
      <c r="H1373" s="69"/>
      <c r="I1373" s="68"/>
      <c r="J1373" s="34"/>
      <c r="K1373" s="54"/>
      <c r="L1373" s="31"/>
    </row>
    <row r="1374" spans="3:12" ht="13.5" customHeight="1" x14ac:dyDescent="0.25">
      <c r="C1374" s="67"/>
      <c r="D1374" s="44"/>
      <c r="E1374" s="66"/>
      <c r="F1374" s="66"/>
      <c r="G1374" s="68"/>
      <c r="H1374" s="69"/>
      <c r="I1374" s="68"/>
      <c r="J1374" s="34"/>
      <c r="K1374" s="54"/>
      <c r="L1374" s="31"/>
    </row>
    <row r="1375" spans="3:12" ht="13.5" customHeight="1" x14ac:dyDescent="0.25">
      <c r="C1375" s="67"/>
      <c r="D1375" s="44"/>
      <c r="E1375" s="66"/>
      <c r="F1375" s="66"/>
      <c r="G1375" s="68"/>
      <c r="H1375" s="69"/>
      <c r="I1375" s="68"/>
      <c r="J1375" s="34"/>
      <c r="K1375" s="54"/>
      <c r="L1375" s="31"/>
    </row>
    <row r="1376" spans="3:12" ht="13.5" customHeight="1" x14ac:dyDescent="0.25">
      <c r="C1376" s="67"/>
      <c r="D1376" s="44"/>
      <c r="E1376" s="66"/>
      <c r="F1376" s="66"/>
      <c r="G1376" s="68"/>
      <c r="H1376" s="69"/>
      <c r="I1376" s="68"/>
      <c r="J1376" s="34"/>
      <c r="K1376" s="54"/>
      <c r="L1376" s="31"/>
    </row>
    <row r="1377" spans="3:12" ht="13.5" customHeight="1" x14ac:dyDescent="0.25">
      <c r="C1377" s="67"/>
      <c r="D1377" s="44"/>
      <c r="E1377" s="66"/>
      <c r="F1377" s="66"/>
      <c r="G1377" s="68"/>
      <c r="H1377" s="69"/>
      <c r="I1377" s="68"/>
      <c r="J1377" s="34"/>
      <c r="K1377" s="54"/>
      <c r="L1377" s="31"/>
    </row>
    <row r="1378" spans="3:12" ht="13.5" customHeight="1" x14ac:dyDescent="0.25">
      <c r="C1378" s="67"/>
      <c r="D1378" s="44"/>
      <c r="E1378" s="66"/>
      <c r="F1378" s="66"/>
      <c r="G1378" s="68"/>
      <c r="H1378" s="69"/>
      <c r="I1378" s="68"/>
      <c r="J1378" s="34"/>
      <c r="K1378" s="54"/>
      <c r="L1378" s="31"/>
    </row>
    <row r="1379" spans="3:12" ht="13.5" customHeight="1" x14ac:dyDescent="0.25">
      <c r="C1379" s="67"/>
      <c r="D1379" s="44"/>
      <c r="E1379" s="66"/>
      <c r="F1379" s="66"/>
      <c r="G1379" s="68"/>
      <c r="H1379" s="69"/>
      <c r="I1379" s="68"/>
      <c r="J1379" s="34"/>
      <c r="K1379" s="54"/>
      <c r="L1379" s="31"/>
    </row>
    <row r="1380" spans="3:12" ht="13.5" customHeight="1" x14ac:dyDescent="0.25">
      <c r="C1380" s="67"/>
      <c r="D1380" s="44"/>
      <c r="E1380" s="66"/>
      <c r="F1380" s="66"/>
      <c r="G1380" s="68"/>
      <c r="H1380" s="69"/>
      <c r="I1380" s="68"/>
      <c r="J1380" s="34"/>
      <c r="K1380" s="54"/>
      <c r="L1380" s="31"/>
    </row>
    <row r="1381" spans="3:12" ht="13.5" customHeight="1" x14ac:dyDescent="0.25">
      <c r="C1381" s="67"/>
      <c r="D1381" s="44"/>
      <c r="E1381" s="66"/>
      <c r="F1381" s="66"/>
      <c r="G1381" s="68"/>
      <c r="H1381" s="69"/>
      <c r="I1381" s="68"/>
      <c r="J1381" s="34"/>
      <c r="K1381" s="54"/>
      <c r="L1381" s="31"/>
    </row>
    <row r="1382" spans="3:12" ht="13.5" customHeight="1" x14ac:dyDescent="0.25">
      <c r="C1382" s="67"/>
      <c r="D1382" s="44"/>
      <c r="E1382" s="66"/>
      <c r="F1382" s="66"/>
      <c r="G1382" s="68"/>
      <c r="H1382" s="69"/>
      <c r="I1382" s="68"/>
      <c r="J1382" s="34"/>
      <c r="K1382" s="54"/>
      <c r="L1382" s="31"/>
    </row>
    <row r="1383" spans="3:12" ht="13.5" customHeight="1" x14ac:dyDescent="0.25">
      <c r="C1383" s="67"/>
      <c r="D1383" s="44"/>
      <c r="E1383" s="66"/>
      <c r="F1383" s="66"/>
      <c r="G1383" s="68"/>
      <c r="H1383" s="69"/>
      <c r="I1383" s="68"/>
      <c r="J1383" s="34"/>
      <c r="K1383" s="54"/>
      <c r="L1383" s="31"/>
    </row>
    <row r="1384" spans="3:12" ht="13.5" customHeight="1" x14ac:dyDescent="0.25">
      <c r="C1384" s="67"/>
      <c r="D1384" s="44"/>
      <c r="E1384" s="66"/>
      <c r="F1384" s="66"/>
      <c r="G1384" s="68"/>
      <c r="H1384" s="69"/>
      <c r="I1384" s="68"/>
      <c r="J1384" s="34"/>
      <c r="K1384" s="54"/>
      <c r="L1384" s="31"/>
    </row>
    <row r="1385" spans="3:12" ht="13.5" customHeight="1" x14ac:dyDescent="0.25">
      <c r="C1385" s="67"/>
      <c r="D1385" s="44"/>
      <c r="E1385" s="66"/>
      <c r="F1385" s="66"/>
      <c r="G1385" s="68"/>
      <c r="H1385" s="69"/>
      <c r="I1385" s="68"/>
      <c r="J1385" s="34"/>
      <c r="K1385" s="54"/>
      <c r="L1385" s="31"/>
    </row>
    <row r="1386" spans="3:12" ht="13.5" customHeight="1" x14ac:dyDescent="0.25">
      <c r="C1386" s="67"/>
      <c r="D1386" s="44"/>
      <c r="E1386" s="66"/>
      <c r="F1386" s="66"/>
      <c r="G1386" s="68"/>
      <c r="H1386" s="69"/>
      <c r="I1386" s="68"/>
      <c r="J1386" s="34"/>
      <c r="K1386" s="54"/>
      <c r="L1386" s="31"/>
    </row>
    <row r="1387" spans="3:12" ht="13.5" customHeight="1" x14ac:dyDescent="0.25">
      <c r="C1387" s="67"/>
      <c r="D1387" s="44"/>
      <c r="E1387" s="66"/>
      <c r="F1387" s="66"/>
      <c r="G1387" s="68"/>
      <c r="H1387" s="69"/>
      <c r="I1387" s="68"/>
      <c r="J1387" s="34"/>
      <c r="K1387" s="54"/>
      <c r="L1387" s="31"/>
    </row>
    <row r="1388" spans="3:12" ht="13.5" customHeight="1" x14ac:dyDescent="0.25">
      <c r="C1388" s="67"/>
      <c r="D1388" s="44"/>
      <c r="E1388" s="66"/>
      <c r="F1388" s="66"/>
      <c r="G1388" s="68"/>
      <c r="H1388" s="69"/>
      <c r="I1388" s="68"/>
      <c r="J1388" s="34"/>
      <c r="K1388" s="54"/>
      <c r="L1388" s="31"/>
    </row>
    <row r="1389" spans="3:12" ht="13.5" customHeight="1" x14ac:dyDescent="0.25">
      <c r="C1389" s="67"/>
      <c r="D1389" s="44"/>
      <c r="E1389" s="66"/>
      <c r="F1389" s="66"/>
      <c r="G1389" s="68"/>
      <c r="H1389" s="69"/>
      <c r="I1389" s="68"/>
      <c r="J1389" s="34"/>
      <c r="K1389" s="54"/>
      <c r="L1389" s="31"/>
    </row>
    <row r="1390" spans="3:12" ht="13.5" customHeight="1" x14ac:dyDescent="0.25">
      <c r="C1390" s="67"/>
      <c r="D1390" s="44"/>
      <c r="E1390" s="66"/>
      <c r="F1390" s="66"/>
      <c r="G1390" s="68"/>
      <c r="H1390" s="69"/>
      <c r="I1390" s="68"/>
      <c r="J1390" s="34"/>
      <c r="K1390" s="54"/>
      <c r="L1390" s="31"/>
    </row>
    <row r="1391" spans="3:12" ht="13.5" customHeight="1" x14ac:dyDescent="0.25">
      <c r="C1391" s="67"/>
      <c r="D1391" s="44"/>
      <c r="E1391" s="66"/>
      <c r="F1391" s="66"/>
      <c r="G1391" s="68"/>
      <c r="H1391" s="69"/>
      <c r="I1391" s="68"/>
      <c r="J1391" s="34"/>
      <c r="K1391" s="54"/>
      <c r="L1391" s="31"/>
    </row>
    <row r="1392" spans="3:12" ht="13.5" customHeight="1" x14ac:dyDescent="0.25">
      <c r="C1392" s="67"/>
      <c r="D1392" s="44"/>
      <c r="E1392" s="66"/>
      <c r="F1392" s="66"/>
      <c r="G1392" s="68"/>
      <c r="H1392" s="69"/>
      <c r="I1392" s="68"/>
      <c r="J1392" s="34"/>
      <c r="K1392" s="54"/>
      <c r="L1392" s="31"/>
    </row>
    <row r="1393" spans="3:12" ht="13.5" customHeight="1" x14ac:dyDescent="0.25">
      <c r="C1393" s="67"/>
      <c r="D1393" s="44"/>
      <c r="E1393" s="66"/>
      <c r="F1393" s="66"/>
      <c r="G1393" s="68"/>
      <c r="H1393" s="69"/>
      <c r="I1393" s="68"/>
      <c r="J1393" s="34"/>
      <c r="K1393" s="54"/>
      <c r="L1393" s="31"/>
    </row>
    <row r="1394" spans="3:12" ht="13.5" customHeight="1" x14ac:dyDescent="0.25">
      <c r="C1394" s="67"/>
      <c r="D1394" s="44"/>
      <c r="E1394" s="66"/>
      <c r="F1394" s="66"/>
      <c r="G1394" s="68"/>
      <c r="H1394" s="69"/>
      <c r="I1394" s="68"/>
      <c r="J1394" s="34"/>
      <c r="K1394" s="54"/>
      <c r="L1394" s="31"/>
    </row>
    <row r="1395" spans="3:12" ht="13.5" customHeight="1" x14ac:dyDescent="0.25">
      <c r="C1395" s="67"/>
      <c r="D1395" s="44"/>
      <c r="E1395" s="66"/>
      <c r="F1395" s="66"/>
      <c r="G1395" s="68"/>
      <c r="H1395" s="69"/>
      <c r="I1395" s="68"/>
      <c r="J1395" s="34"/>
      <c r="K1395" s="54"/>
      <c r="L1395" s="31"/>
    </row>
    <row r="1396" spans="3:12" ht="13.5" customHeight="1" x14ac:dyDescent="0.25">
      <c r="C1396" s="67"/>
      <c r="D1396" s="44"/>
      <c r="E1396" s="66"/>
      <c r="F1396" s="66"/>
      <c r="G1396" s="68"/>
      <c r="H1396" s="69"/>
      <c r="I1396" s="68"/>
      <c r="J1396" s="34"/>
      <c r="K1396" s="54"/>
      <c r="L1396" s="31"/>
    </row>
    <row r="1397" spans="3:12" ht="13.5" customHeight="1" x14ac:dyDescent="0.25">
      <c r="C1397" s="67"/>
      <c r="D1397" s="44"/>
      <c r="E1397" s="66"/>
      <c r="F1397" s="66"/>
      <c r="G1397" s="68"/>
      <c r="H1397" s="69"/>
      <c r="I1397" s="68"/>
      <c r="J1397" s="34"/>
      <c r="K1397" s="54"/>
      <c r="L1397" s="31"/>
    </row>
    <row r="1398" spans="3:12" ht="13.5" customHeight="1" x14ac:dyDescent="0.25">
      <c r="C1398" s="67"/>
      <c r="D1398" s="44"/>
      <c r="E1398" s="66"/>
      <c r="F1398" s="66"/>
      <c r="G1398" s="68"/>
      <c r="H1398" s="69"/>
      <c r="I1398" s="68"/>
      <c r="J1398" s="34"/>
      <c r="K1398" s="54"/>
      <c r="L1398" s="31"/>
    </row>
    <row r="1399" spans="3:12" ht="13.5" customHeight="1" x14ac:dyDescent="0.25">
      <c r="C1399" s="67"/>
      <c r="D1399" s="44"/>
      <c r="E1399" s="66"/>
      <c r="F1399" s="66"/>
      <c r="G1399" s="68"/>
      <c r="H1399" s="69"/>
      <c r="I1399" s="68"/>
      <c r="J1399" s="34"/>
      <c r="K1399" s="54"/>
      <c r="L1399" s="31"/>
    </row>
    <row r="1400" spans="3:12" ht="13.5" customHeight="1" x14ac:dyDescent="0.25">
      <c r="C1400" s="67"/>
      <c r="D1400" s="44"/>
      <c r="E1400" s="66"/>
      <c r="F1400" s="66"/>
      <c r="G1400" s="68"/>
      <c r="H1400" s="69"/>
      <c r="I1400" s="68"/>
      <c r="J1400" s="34"/>
      <c r="K1400" s="54"/>
      <c r="L1400" s="31"/>
    </row>
    <row r="1401" spans="3:12" ht="13.5" customHeight="1" x14ac:dyDescent="0.25">
      <c r="C1401" s="67"/>
      <c r="D1401" s="44"/>
      <c r="E1401" s="66"/>
      <c r="F1401" s="66"/>
      <c r="G1401" s="68"/>
      <c r="H1401" s="69"/>
      <c r="I1401" s="68"/>
      <c r="J1401" s="34"/>
      <c r="K1401" s="54"/>
      <c r="L1401" s="31"/>
    </row>
    <row r="1402" spans="3:12" ht="13.5" customHeight="1" x14ac:dyDescent="0.25">
      <c r="C1402" s="67"/>
      <c r="D1402" s="44"/>
      <c r="E1402" s="66"/>
      <c r="F1402" s="66"/>
      <c r="G1402" s="68"/>
      <c r="H1402" s="69"/>
      <c r="I1402" s="68"/>
      <c r="J1402" s="34"/>
      <c r="K1402" s="54"/>
      <c r="L1402" s="31"/>
    </row>
    <row r="1403" spans="3:12" ht="13.5" customHeight="1" x14ac:dyDescent="0.25">
      <c r="C1403" s="67"/>
      <c r="D1403" s="44"/>
      <c r="E1403" s="66"/>
      <c r="F1403" s="66"/>
      <c r="G1403" s="68"/>
      <c r="H1403" s="69"/>
      <c r="I1403" s="68"/>
      <c r="J1403" s="34"/>
      <c r="K1403" s="54"/>
      <c r="L1403" s="31"/>
    </row>
    <row r="1404" spans="3:12" ht="13.5" customHeight="1" x14ac:dyDescent="0.25">
      <c r="C1404" s="67"/>
      <c r="D1404" s="44"/>
      <c r="E1404" s="66"/>
      <c r="F1404" s="66"/>
      <c r="G1404" s="68"/>
      <c r="H1404" s="69"/>
      <c r="I1404" s="68"/>
      <c r="J1404" s="34"/>
      <c r="K1404" s="54"/>
      <c r="L1404" s="31"/>
    </row>
    <row r="1405" spans="3:12" ht="13.5" customHeight="1" x14ac:dyDescent="0.25">
      <c r="C1405" s="67"/>
      <c r="D1405" s="44"/>
      <c r="E1405" s="66"/>
      <c r="F1405" s="66"/>
      <c r="G1405" s="68"/>
      <c r="H1405" s="69"/>
      <c r="I1405" s="68"/>
      <c r="J1405" s="34"/>
      <c r="K1405" s="54"/>
      <c r="L1405" s="31"/>
    </row>
    <row r="1406" spans="3:12" ht="13.5" customHeight="1" x14ac:dyDescent="0.25">
      <c r="C1406" s="67"/>
      <c r="D1406" s="44"/>
      <c r="E1406" s="66"/>
      <c r="F1406" s="66"/>
      <c r="G1406" s="68"/>
      <c r="H1406" s="69"/>
      <c r="I1406" s="68"/>
      <c r="J1406" s="34"/>
      <c r="K1406" s="54"/>
      <c r="L1406" s="31"/>
    </row>
    <row r="1407" spans="3:12" ht="13.5" customHeight="1" x14ac:dyDescent="0.25">
      <c r="C1407" s="67"/>
      <c r="D1407" s="44"/>
      <c r="E1407" s="66"/>
      <c r="F1407" s="66"/>
      <c r="G1407" s="68"/>
      <c r="H1407" s="69"/>
      <c r="I1407" s="68"/>
      <c r="J1407" s="34"/>
      <c r="K1407" s="54"/>
      <c r="L1407" s="31"/>
    </row>
    <row r="1408" spans="3:12" ht="13.5" customHeight="1" x14ac:dyDescent="0.25">
      <c r="C1408" s="67"/>
      <c r="D1408" s="44"/>
      <c r="E1408" s="66"/>
      <c r="F1408" s="66"/>
      <c r="G1408" s="68"/>
      <c r="H1408" s="69"/>
      <c r="I1408" s="68"/>
      <c r="J1408" s="34"/>
      <c r="K1408" s="54"/>
      <c r="L1408" s="31"/>
    </row>
    <row r="1409" spans="3:12" ht="13.5" customHeight="1" x14ac:dyDescent="0.25">
      <c r="C1409" s="67"/>
      <c r="D1409" s="44"/>
      <c r="E1409" s="66"/>
      <c r="F1409" s="66"/>
      <c r="G1409" s="68"/>
      <c r="H1409" s="69"/>
      <c r="I1409" s="68"/>
      <c r="J1409" s="34"/>
      <c r="K1409" s="54"/>
      <c r="L1409" s="31"/>
    </row>
    <row r="1410" spans="3:12" ht="13.5" customHeight="1" x14ac:dyDescent="0.25">
      <c r="C1410" s="67"/>
      <c r="D1410" s="44"/>
      <c r="E1410" s="66"/>
      <c r="F1410" s="66"/>
      <c r="G1410" s="68"/>
      <c r="H1410" s="69"/>
      <c r="I1410" s="68"/>
      <c r="J1410" s="34"/>
      <c r="K1410" s="54"/>
      <c r="L1410" s="31"/>
    </row>
    <row r="1411" spans="3:12" ht="13.5" customHeight="1" x14ac:dyDescent="0.25">
      <c r="C1411" s="67"/>
      <c r="D1411" s="44"/>
      <c r="E1411" s="66"/>
      <c r="F1411" s="66"/>
      <c r="G1411" s="68"/>
      <c r="H1411" s="69"/>
      <c r="I1411" s="68"/>
      <c r="J1411" s="34"/>
      <c r="K1411" s="54"/>
      <c r="L1411" s="31"/>
    </row>
    <row r="1412" spans="3:12" ht="13.5" customHeight="1" x14ac:dyDescent="0.25">
      <c r="C1412" s="67"/>
      <c r="D1412" s="44"/>
      <c r="E1412" s="66"/>
      <c r="F1412" s="66"/>
      <c r="G1412" s="68"/>
      <c r="H1412" s="69"/>
      <c r="I1412" s="68"/>
      <c r="J1412" s="34"/>
      <c r="K1412" s="54"/>
      <c r="L1412" s="31"/>
    </row>
    <row r="1413" spans="3:12" ht="13.5" customHeight="1" x14ac:dyDescent="0.25">
      <c r="C1413" s="67"/>
      <c r="D1413" s="44"/>
      <c r="E1413" s="66"/>
      <c r="F1413" s="66"/>
      <c r="G1413" s="68"/>
      <c r="H1413" s="69"/>
      <c r="I1413" s="68"/>
      <c r="J1413" s="34"/>
      <c r="K1413" s="54"/>
      <c r="L1413" s="31"/>
    </row>
    <row r="1414" spans="3:12" ht="13.5" customHeight="1" x14ac:dyDescent="0.25">
      <c r="C1414" s="67"/>
      <c r="D1414" s="44"/>
      <c r="E1414" s="66"/>
      <c r="F1414" s="66"/>
      <c r="G1414" s="68"/>
      <c r="H1414" s="69"/>
      <c r="I1414" s="68"/>
      <c r="J1414" s="34"/>
      <c r="K1414" s="54"/>
      <c r="L1414" s="31"/>
    </row>
    <row r="1415" spans="3:12" ht="13.5" customHeight="1" x14ac:dyDescent="0.25">
      <c r="C1415" s="67"/>
      <c r="D1415" s="44"/>
      <c r="E1415" s="66"/>
      <c r="F1415" s="66"/>
      <c r="G1415" s="68"/>
      <c r="H1415" s="69"/>
      <c r="I1415" s="68"/>
      <c r="J1415" s="34"/>
      <c r="K1415" s="54"/>
      <c r="L1415" s="31"/>
    </row>
    <row r="1416" spans="3:12" ht="13.5" customHeight="1" x14ac:dyDescent="0.25">
      <c r="C1416" s="67"/>
      <c r="D1416" s="44"/>
      <c r="E1416" s="66"/>
      <c r="F1416" s="66"/>
      <c r="G1416" s="68"/>
      <c r="H1416" s="69"/>
      <c r="I1416" s="68"/>
      <c r="J1416" s="34"/>
      <c r="K1416" s="54"/>
      <c r="L1416" s="31"/>
    </row>
    <row r="1417" spans="3:12" ht="13.5" customHeight="1" x14ac:dyDescent="0.25">
      <c r="C1417" s="67"/>
      <c r="D1417" s="44"/>
      <c r="E1417" s="66"/>
      <c r="F1417" s="66"/>
      <c r="G1417" s="68"/>
      <c r="H1417" s="69"/>
      <c r="I1417" s="68"/>
      <c r="J1417" s="34"/>
      <c r="K1417" s="54"/>
      <c r="L1417" s="31"/>
    </row>
    <row r="1418" spans="3:12" ht="13.5" customHeight="1" x14ac:dyDescent="0.25">
      <c r="C1418" s="67"/>
      <c r="D1418" s="44"/>
      <c r="E1418" s="66"/>
      <c r="F1418" s="66"/>
      <c r="G1418" s="68"/>
      <c r="H1418" s="69"/>
      <c r="I1418" s="68"/>
      <c r="J1418" s="34"/>
      <c r="K1418" s="54"/>
      <c r="L1418" s="31"/>
    </row>
    <row r="1419" spans="3:12" ht="13.5" customHeight="1" x14ac:dyDescent="0.25">
      <c r="C1419" s="67"/>
      <c r="D1419" s="44"/>
      <c r="E1419" s="66"/>
      <c r="F1419" s="66"/>
      <c r="G1419" s="68"/>
      <c r="H1419" s="69"/>
      <c r="I1419" s="68"/>
      <c r="J1419" s="34"/>
      <c r="K1419" s="54"/>
      <c r="L1419" s="31"/>
    </row>
    <row r="1420" spans="3:12" ht="13.5" customHeight="1" x14ac:dyDescent="0.25">
      <c r="C1420" s="67"/>
      <c r="D1420" s="44"/>
      <c r="E1420" s="66"/>
      <c r="F1420" s="66"/>
      <c r="G1420" s="68"/>
      <c r="H1420" s="69"/>
      <c r="I1420" s="68"/>
      <c r="J1420" s="34"/>
      <c r="K1420" s="54"/>
      <c r="L1420" s="31"/>
    </row>
    <row r="1421" spans="3:12" ht="13.5" customHeight="1" x14ac:dyDescent="0.25">
      <c r="C1421" s="67"/>
      <c r="D1421" s="44"/>
      <c r="E1421" s="66"/>
      <c r="F1421" s="66"/>
      <c r="G1421" s="68"/>
      <c r="H1421" s="69"/>
      <c r="I1421" s="68"/>
      <c r="J1421" s="34"/>
      <c r="K1421" s="54"/>
      <c r="L1421" s="31"/>
    </row>
    <row r="1422" spans="3:12" ht="13.5" customHeight="1" x14ac:dyDescent="0.25">
      <c r="C1422" s="67"/>
      <c r="D1422" s="44"/>
      <c r="E1422" s="66"/>
      <c r="F1422" s="66"/>
      <c r="G1422" s="68"/>
      <c r="H1422" s="69"/>
      <c r="I1422" s="68"/>
      <c r="J1422" s="34"/>
      <c r="K1422" s="54"/>
      <c r="L1422" s="31"/>
    </row>
    <row r="1423" spans="3:12" ht="13.5" customHeight="1" x14ac:dyDescent="0.25">
      <c r="C1423" s="67"/>
      <c r="D1423" s="44"/>
      <c r="E1423" s="66"/>
      <c r="F1423" s="66"/>
      <c r="G1423" s="68"/>
      <c r="H1423" s="69"/>
      <c r="I1423" s="68"/>
      <c r="J1423" s="34"/>
      <c r="K1423" s="54"/>
      <c r="L1423" s="31"/>
    </row>
    <row r="1424" spans="3:12" ht="13.5" customHeight="1" x14ac:dyDescent="0.25">
      <c r="C1424" s="67"/>
      <c r="D1424" s="44"/>
      <c r="E1424" s="66"/>
      <c r="F1424" s="66"/>
      <c r="G1424" s="68"/>
      <c r="H1424" s="69"/>
      <c r="I1424" s="68"/>
      <c r="J1424" s="34"/>
      <c r="K1424" s="54"/>
      <c r="L1424" s="31"/>
    </row>
    <row r="1425" spans="3:12" ht="13.5" customHeight="1" x14ac:dyDescent="0.25">
      <c r="C1425" s="67"/>
      <c r="D1425" s="44"/>
      <c r="E1425" s="66"/>
      <c r="F1425" s="66"/>
      <c r="G1425" s="68"/>
      <c r="H1425" s="69"/>
      <c r="I1425" s="68"/>
      <c r="J1425" s="34"/>
      <c r="K1425" s="54"/>
      <c r="L1425" s="31"/>
    </row>
    <row r="1426" spans="3:12" ht="13.5" customHeight="1" x14ac:dyDescent="0.25">
      <c r="C1426" s="67"/>
      <c r="D1426" s="44"/>
      <c r="E1426" s="66"/>
      <c r="F1426" s="66"/>
      <c r="G1426" s="68"/>
      <c r="H1426" s="69"/>
      <c r="I1426" s="68"/>
      <c r="J1426" s="34"/>
      <c r="K1426" s="54"/>
      <c r="L1426" s="31"/>
    </row>
    <row r="1427" spans="3:12" ht="13.5" customHeight="1" x14ac:dyDescent="0.25">
      <c r="C1427" s="67"/>
      <c r="D1427" s="44"/>
      <c r="E1427" s="66"/>
      <c r="F1427" s="66"/>
      <c r="G1427" s="68"/>
      <c r="H1427" s="69"/>
      <c r="I1427" s="68"/>
      <c r="J1427" s="34"/>
      <c r="K1427" s="54"/>
      <c r="L1427" s="31"/>
    </row>
    <row r="1428" spans="3:12" ht="13.5" customHeight="1" x14ac:dyDescent="0.25">
      <c r="C1428" s="67"/>
      <c r="D1428" s="44"/>
      <c r="E1428" s="66"/>
      <c r="F1428" s="66"/>
      <c r="G1428" s="68"/>
      <c r="H1428" s="69"/>
      <c r="I1428" s="68"/>
      <c r="J1428" s="34"/>
      <c r="K1428" s="54"/>
      <c r="L1428" s="31"/>
    </row>
    <row r="1429" spans="3:12" ht="13.5" customHeight="1" x14ac:dyDescent="0.25">
      <c r="C1429" s="67"/>
      <c r="D1429" s="44"/>
      <c r="E1429" s="66"/>
      <c r="F1429" s="66"/>
      <c r="G1429" s="68"/>
      <c r="H1429" s="69"/>
      <c r="I1429" s="68"/>
      <c r="J1429" s="34"/>
      <c r="K1429" s="54"/>
      <c r="L1429" s="31"/>
    </row>
    <row r="1430" spans="3:12" ht="13.5" customHeight="1" x14ac:dyDescent="0.25">
      <c r="C1430" s="67"/>
      <c r="D1430" s="44"/>
      <c r="E1430" s="66"/>
      <c r="F1430" s="66"/>
      <c r="G1430" s="68"/>
      <c r="H1430" s="69"/>
      <c r="I1430" s="68"/>
      <c r="J1430" s="34"/>
      <c r="K1430" s="54"/>
      <c r="L1430" s="31"/>
    </row>
    <row r="1431" spans="3:12" ht="13.5" customHeight="1" x14ac:dyDescent="0.25">
      <c r="C1431" s="67"/>
      <c r="D1431" s="44"/>
      <c r="E1431" s="66"/>
      <c r="F1431" s="66"/>
      <c r="G1431" s="68"/>
      <c r="H1431" s="69"/>
      <c r="I1431" s="68"/>
      <c r="J1431" s="34"/>
      <c r="K1431" s="54"/>
      <c r="L1431" s="31"/>
    </row>
    <row r="1432" spans="3:12" ht="13.5" customHeight="1" x14ac:dyDescent="0.25">
      <c r="C1432" s="67"/>
      <c r="D1432" s="44"/>
      <c r="E1432" s="66"/>
      <c r="F1432" s="66"/>
      <c r="G1432" s="68"/>
      <c r="H1432" s="69"/>
      <c r="I1432" s="68"/>
      <c r="J1432" s="34"/>
      <c r="K1432" s="54"/>
      <c r="L1432" s="31"/>
    </row>
    <row r="1433" spans="3:12" ht="13.5" customHeight="1" x14ac:dyDescent="0.25">
      <c r="C1433" s="67"/>
      <c r="D1433" s="44"/>
      <c r="E1433" s="66"/>
      <c r="F1433" s="66"/>
      <c r="G1433" s="68"/>
      <c r="H1433" s="69"/>
      <c r="I1433" s="68"/>
      <c r="J1433" s="34"/>
      <c r="K1433" s="54"/>
      <c r="L1433" s="31"/>
    </row>
    <row r="1434" spans="3:12" ht="13.5" customHeight="1" x14ac:dyDescent="0.25">
      <c r="C1434" s="67"/>
      <c r="D1434" s="44"/>
      <c r="E1434" s="66"/>
      <c r="F1434" s="66"/>
      <c r="G1434" s="68"/>
      <c r="H1434" s="69"/>
      <c r="I1434" s="68"/>
      <c r="J1434" s="34"/>
      <c r="K1434" s="54"/>
      <c r="L1434" s="31"/>
    </row>
    <row r="1435" spans="3:12" ht="13.5" customHeight="1" x14ac:dyDescent="0.25">
      <c r="C1435" s="67"/>
      <c r="D1435" s="44"/>
      <c r="E1435" s="66"/>
      <c r="F1435" s="66"/>
      <c r="G1435" s="68"/>
      <c r="H1435" s="69"/>
      <c r="I1435" s="68"/>
      <c r="J1435" s="34"/>
      <c r="K1435" s="54"/>
      <c r="L1435" s="31"/>
    </row>
    <row r="1436" spans="3:12" ht="13.5" customHeight="1" x14ac:dyDescent="0.25">
      <c r="C1436" s="67"/>
      <c r="D1436" s="44"/>
      <c r="E1436" s="66"/>
      <c r="F1436" s="66"/>
      <c r="G1436" s="68"/>
      <c r="H1436" s="69"/>
      <c r="I1436" s="68"/>
      <c r="J1436" s="34"/>
      <c r="K1436" s="54"/>
      <c r="L1436" s="31"/>
    </row>
    <row r="1437" spans="3:12" ht="13.5" customHeight="1" x14ac:dyDescent="0.25">
      <c r="C1437" s="67"/>
      <c r="D1437" s="44"/>
      <c r="E1437" s="66"/>
      <c r="F1437" s="66"/>
      <c r="G1437" s="68"/>
      <c r="H1437" s="69"/>
      <c r="I1437" s="68"/>
      <c r="J1437" s="34"/>
      <c r="K1437" s="54"/>
      <c r="L1437" s="31"/>
    </row>
    <row r="1438" spans="3:12" ht="13.5" customHeight="1" x14ac:dyDescent="0.25">
      <c r="C1438" s="67"/>
      <c r="D1438" s="44"/>
      <c r="E1438" s="66"/>
      <c r="F1438" s="66"/>
      <c r="G1438" s="68"/>
      <c r="H1438" s="69"/>
      <c r="I1438" s="68"/>
      <c r="J1438" s="34"/>
      <c r="K1438" s="54"/>
      <c r="L1438" s="31"/>
    </row>
    <row r="1439" spans="3:12" ht="13.5" customHeight="1" x14ac:dyDescent="0.25">
      <c r="C1439" s="67"/>
      <c r="D1439" s="44"/>
      <c r="E1439" s="66"/>
      <c r="F1439" s="66"/>
      <c r="G1439" s="68"/>
      <c r="H1439" s="69"/>
      <c r="I1439" s="68"/>
      <c r="J1439" s="34"/>
      <c r="K1439" s="54"/>
      <c r="L1439" s="31"/>
    </row>
    <row r="1440" spans="3:12" ht="13.5" customHeight="1" x14ac:dyDescent="0.25">
      <c r="C1440" s="67"/>
      <c r="D1440" s="44"/>
      <c r="E1440" s="66"/>
      <c r="F1440" s="66"/>
      <c r="G1440" s="68"/>
      <c r="H1440" s="69"/>
      <c r="I1440" s="68"/>
      <c r="J1440" s="34"/>
      <c r="K1440" s="54"/>
      <c r="L1440" s="31"/>
    </row>
    <row r="1441" spans="3:12" ht="13.5" customHeight="1" x14ac:dyDescent="0.25">
      <c r="C1441" s="67"/>
      <c r="D1441" s="44"/>
      <c r="E1441" s="66"/>
      <c r="F1441" s="66"/>
      <c r="G1441" s="68"/>
      <c r="H1441" s="69"/>
      <c r="I1441" s="68"/>
      <c r="J1441" s="34"/>
      <c r="K1441" s="54"/>
      <c r="L1441" s="31"/>
    </row>
    <row r="1442" spans="3:12" ht="13.5" customHeight="1" x14ac:dyDescent="0.25">
      <c r="C1442" s="67"/>
      <c r="D1442" s="44"/>
      <c r="E1442" s="66"/>
      <c r="F1442" s="66"/>
      <c r="G1442" s="68"/>
      <c r="H1442" s="69"/>
      <c r="I1442" s="68"/>
      <c r="J1442" s="34"/>
      <c r="K1442" s="54"/>
      <c r="L1442" s="31"/>
    </row>
    <row r="1443" spans="3:12" ht="13.5" customHeight="1" x14ac:dyDescent="0.25">
      <c r="C1443" s="67"/>
      <c r="D1443" s="44"/>
      <c r="E1443" s="66"/>
      <c r="F1443" s="66"/>
      <c r="G1443" s="68"/>
      <c r="H1443" s="69"/>
      <c r="I1443" s="68"/>
      <c r="J1443" s="34"/>
      <c r="K1443" s="54"/>
      <c r="L1443" s="31"/>
    </row>
    <row r="1444" spans="3:12" ht="13.5" customHeight="1" x14ac:dyDescent="0.25">
      <c r="C1444" s="67"/>
      <c r="D1444" s="44"/>
      <c r="E1444" s="66"/>
      <c r="F1444" s="66"/>
      <c r="G1444" s="68"/>
      <c r="H1444" s="69"/>
      <c r="I1444" s="68"/>
      <c r="J1444" s="34"/>
      <c r="K1444" s="54"/>
      <c r="L1444" s="31"/>
    </row>
    <row r="1445" spans="3:12" ht="13.5" customHeight="1" x14ac:dyDescent="0.25">
      <c r="C1445" s="67"/>
      <c r="D1445" s="44"/>
      <c r="E1445" s="66"/>
      <c r="F1445" s="66"/>
      <c r="G1445" s="68"/>
      <c r="H1445" s="69"/>
      <c r="I1445" s="68"/>
      <c r="J1445" s="34"/>
      <c r="K1445" s="54"/>
      <c r="L1445" s="31"/>
    </row>
    <row r="1446" spans="3:12" ht="13.5" customHeight="1" x14ac:dyDescent="0.25">
      <c r="C1446" s="67"/>
      <c r="D1446" s="44"/>
      <c r="E1446" s="66"/>
      <c r="F1446" s="66"/>
      <c r="G1446" s="68"/>
      <c r="H1446" s="69"/>
      <c r="I1446" s="68"/>
      <c r="J1446" s="34"/>
      <c r="K1446" s="54"/>
      <c r="L1446" s="31"/>
    </row>
    <row r="1447" spans="3:12" ht="13.5" customHeight="1" x14ac:dyDescent="0.25">
      <c r="C1447" s="67"/>
      <c r="D1447" s="44"/>
      <c r="E1447" s="66"/>
      <c r="F1447" s="66"/>
      <c r="G1447" s="68"/>
      <c r="H1447" s="69"/>
      <c r="I1447" s="68"/>
      <c r="J1447" s="34"/>
      <c r="K1447" s="54"/>
      <c r="L1447" s="31"/>
    </row>
    <row r="1448" spans="3:12" ht="13.5" customHeight="1" x14ac:dyDescent="0.25">
      <c r="C1448" s="67"/>
      <c r="D1448" s="44"/>
      <c r="E1448" s="66"/>
      <c r="F1448" s="66"/>
      <c r="G1448" s="68"/>
      <c r="H1448" s="69"/>
      <c r="I1448" s="68"/>
      <c r="J1448" s="34"/>
      <c r="K1448" s="54"/>
      <c r="L1448" s="31"/>
    </row>
    <row r="1449" spans="3:12" ht="13.5" customHeight="1" x14ac:dyDescent="0.25">
      <c r="C1449" s="67"/>
      <c r="D1449" s="44"/>
      <c r="E1449" s="66"/>
      <c r="F1449" s="66"/>
      <c r="G1449" s="68"/>
      <c r="H1449" s="69"/>
      <c r="I1449" s="68"/>
      <c r="J1449" s="34"/>
      <c r="K1449" s="54"/>
      <c r="L1449" s="31"/>
    </row>
    <row r="1450" spans="3:12" ht="13.5" customHeight="1" x14ac:dyDescent="0.25">
      <c r="C1450" s="67"/>
      <c r="D1450" s="44"/>
      <c r="E1450" s="66"/>
      <c r="F1450" s="66"/>
      <c r="G1450" s="68"/>
      <c r="H1450" s="69"/>
      <c r="I1450" s="68"/>
      <c r="J1450" s="34"/>
      <c r="K1450" s="54"/>
      <c r="L1450" s="31"/>
    </row>
    <row r="1451" spans="3:12" ht="13.5" customHeight="1" x14ac:dyDescent="0.25">
      <c r="C1451" s="67"/>
      <c r="D1451" s="44"/>
      <c r="E1451" s="66"/>
      <c r="F1451" s="66"/>
      <c r="G1451" s="68"/>
      <c r="H1451" s="69"/>
      <c r="I1451" s="68"/>
      <c r="J1451" s="34"/>
      <c r="K1451" s="54"/>
      <c r="L1451" s="31"/>
    </row>
    <row r="1452" spans="3:12" ht="13.5" customHeight="1" x14ac:dyDescent="0.25">
      <c r="C1452" s="67"/>
      <c r="D1452" s="44"/>
      <c r="E1452" s="66"/>
      <c r="F1452" s="66"/>
      <c r="G1452" s="68"/>
      <c r="H1452" s="69"/>
      <c r="I1452" s="68"/>
      <c r="J1452" s="34"/>
      <c r="K1452" s="54"/>
      <c r="L1452" s="31"/>
    </row>
    <row r="1453" spans="3:12" ht="13.5" customHeight="1" x14ac:dyDescent="0.25">
      <c r="C1453" s="67"/>
      <c r="D1453" s="44"/>
      <c r="E1453" s="66"/>
      <c r="F1453" s="66"/>
      <c r="G1453" s="68"/>
      <c r="H1453" s="69"/>
      <c r="I1453" s="68"/>
      <c r="J1453" s="34"/>
      <c r="K1453" s="54"/>
      <c r="L1453" s="31"/>
    </row>
    <row r="1454" spans="3:12" ht="13.5" customHeight="1" x14ac:dyDescent="0.25">
      <c r="C1454" s="67"/>
      <c r="D1454" s="44"/>
      <c r="E1454" s="66"/>
      <c r="F1454" s="66"/>
      <c r="G1454" s="68"/>
      <c r="H1454" s="69"/>
      <c r="I1454" s="68"/>
      <c r="J1454" s="34"/>
      <c r="K1454" s="54"/>
      <c r="L1454" s="31"/>
    </row>
    <row r="1455" spans="3:12" ht="13.5" customHeight="1" x14ac:dyDescent="0.25">
      <c r="C1455" s="67"/>
      <c r="D1455" s="44"/>
      <c r="E1455" s="66"/>
      <c r="F1455" s="66"/>
      <c r="G1455" s="68"/>
      <c r="H1455" s="69"/>
      <c r="I1455" s="68"/>
      <c r="J1455" s="34"/>
      <c r="K1455" s="54"/>
      <c r="L1455" s="31"/>
    </row>
    <row r="1456" spans="3:12" ht="13.5" customHeight="1" x14ac:dyDescent="0.25">
      <c r="C1456" s="67"/>
      <c r="D1456" s="44"/>
      <c r="E1456" s="66"/>
      <c r="F1456" s="66"/>
      <c r="G1456" s="68"/>
      <c r="H1456" s="69"/>
      <c r="I1456" s="68"/>
      <c r="J1456" s="34"/>
      <c r="K1456" s="54"/>
      <c r="L1456" s="31"/>
    </row>
    <row r="1457" spans="3:12" ht="13.5" customHeight="1" x14ac:dyDescent="0.25">
      <c r="C1457" s="67"/>
      <c r="D1457" s="44"/>
      <c r="E1457" s="66"/>
      <c r="F1457" s="66"/>
      <c r="G1457" s="68"/>
      <c r="H1457" s="69"/>
      <c r="I1457" s="68"/>
      <c r="J1457" s="34"/>
      <c r="K1457" s="54"/>
      <c r="L1457" s="31"/>
    </row>
    <row r="1458" spans="3:12" ht="13.5" customHeight="1" x14ac:dyDescent="0.25">
      <c r="C1458" s="67"/>
      <c r="D1458" s="44"/>
      <c r="E1458" s="66"/>
      <c r="F1458" s="66"/>
      <c r="G1458" s="68"/>
      <c r="H1458" s="69"/>
      <c r="I1458" s="68"/>
      <c r="J1458" s="34"/>
      <c r="K1458" s="54"/>
      <c r="L1458" s="31"/>
    </row>
    <row r="1459" spans="3:12" ht="13.5" customHeight="1" x14ac:dyDescent="0.25">
      <c r="C1459" s="67"/>
      <c r="D1459" s="44"/>
      <c r="E1459" s="66"/>
      <c r="F1459" s="66"/>
      <c r="G1459" s="68"/>
      <c r="H1459" s="69"/>
      <c r="I1459" s="68"/>
      <c r="J1459" s="34"/>
      <c r="K1459" s="54"/>
      <c r="L1459" s="31"/>
    </row>
    <row r="1460" spans="3:12" ht="13.5" customHeight="1" x14ac:dyDescent="0.25">
      <c r="C1460" s="67"/>
      <c r="D1460" s="44"/>
      <c r="E1460" s="66"/>
      <c r="F1460" s="66"/>
      <c r="G1460" s="68"/>
      <c r="H1460" s="69"/>
      <c r="I1460" s="68"/>
      <c r="J1460" s="34"/>
      <c r="K1460" s="54"/>
      <c r="L1460" s="31"/>
    </row>
    <row r="1461" spans="3:12" ht="13.5" customHeight="1" x14ac:dyDescent="0.25">
      <c r="C1461" s="67"/>
      <c r="D1461" s="44"/>
      <c r="E1461" s="66"/>
      <c r="F1461" s="66"/>
      <c r="G1461" s="68"/>
      <c r="H1461" s="69"/>
      <c r="I1461" s="68"/>
      <c r="J1461" s="34"/>
      <c r="K1461" s="54"/>
      <c r="L1461" s="31"/>
    </row>
    <row r="1462" spans="3:12" ht="13.5" customHeight="1" x14ac:dyDescent="0.25">
      <c r="C1462" s="67"/>
      <c r="D1462" s="44"/>
      <c r="E1462" s="66"/>
      <c r="F1462" s="66"/>
      <c r="G1462" s="68"/>
      <c r="H1462" s="69"/>
      <c r="I1462" s="68"/>
      <c r="J1462" s="34"/>
      <c r="K1462" s="54"/>
      <c r="L1462" s="31"/>
    </row>
    <row r="1463" spans="3:12" ht="13.5" customHeight="1" x14ac:dyDescent="0.25">
      <c r="C1463" s="67"/>
      <c r="D1463" s="44"/>
      <c r="E1463" s="66"/>
      <c r="F1463" s="66"/>
      <c r="G1463" s="68"/>
      <c r="H1463" s="69"/>
      <c r="I1463" s="68"/>
      <c r="J1463" s="34"/>
      <c r="K1463" s="54"/>
      <c r="L1463" s="31"/>
    </row>
    <row r="1464" spans="3:12" ht="13.5" customHeight="1" x14ac:dyDescent="0.25">
      <c r="C1464" s="67"/>
      <c r="D1464" s="44"/>
      <c r="E1464" s="66"/>
      <c r="F1464" s="66"/>
      <c r="G1464" s="68"/>
      <c r="H1464" s="69"/>
      <c r="I1464" s="68"/>
      <c r="J1464" s="34"/>
      <c r="K1464" s="54"/>
      <c r="L1464" s="31"/>
    </row>
    <row r="1465" spans="3:12" ht="13.5" customHeight="1" x14ac:dyDescent="0.25">
      <c r="C1465" s="67"/>
      <c r="D1465" s="44"/>
      <c r="E1465" s="66"/>
      <c r="F1465" s="66"/>
      <c r="G1465" s="68"/>
      <c r="H1465" s="69"/>
      <c r="I1465" s="68"/>
      <c r="J1465" s="34"/>
      <c r="K1465" s="54"/>
      <c r="L1465" s="31"/>
    </row>
    <row r="1466" spans="3:12" ht="13.5" customHeight="1" x14ac:dyDescent="0.25">
      <c r="C1466" s="67"/>
      <c r="D1466" s="44"/>
      <c r="E1466" s="66"/>
      <c r="F1466" s="66"/>
      <c r="G1466" s="68"/>
      <c r="H1466" s="69"/>
      <c r="I1466" s="68"/>
      <c r="J1466" s="34"/>
      <c r="K1466" s="54"/>
      <c r="L1466" s="31"/>
    </row>
    <row r="1467" spans="3:12" ht="13.5" customHeight="1" x14ac:dyDescent="0.25">
      <c r="C1467" s="67"/>
      <c r="D1467" s="44"/>
      <c r="E1467" s="66"/>
      <c r="F1467" s="66"/>
      <c r="G1467" s="68"/>
      <c r="H1467" s="69"/>
      <c r="I1467" s="68"/>
      <c r="J1467" s="34"/>
      <c r="K1467" s="54"/>
      <c r="L1467" s="31"/>
    </row>
    <row r="1468" spans="3:12" ht="13.5" customHeight="1" x14ac:dyDescent="0.25">
      <c r="C1468" s="67"/>
      <c r="D1468" s="44"/>
      <c r="E1468" s="66"/>
      <c r="F1468" s="66"/>
      <c r="G1468" s="68"/>
      <c r="H1468" s="69"/>
      <c r="I1468" s="68"/>
      <c r="J1468" s="34"/>
      <c r="K1468" s="54"/>
      <c r="L1468" s="31"/>
    </row>
    <row r="1469" spans="3:12" ht="13.5" customHeight="1" x14ac:dyDescent="0.25">
      <c r="C1469" s="67"/>
      <c r="D1469" s="44"/>
      <c r="E1469" s="66"/>
      <c r="F1469" s="66"/>
      <c r="G1469" s="68"/>
      <c r="H1469" s="69"/>
      <c r="I1469" s="68"/>
      <c r="J1469" s="34"/>
      <c r="K1469" s="54"/>
      <c r="L1469" s="31"/>
    </row>
    <row r="1470" spans="3:12" ht="13.5" customHeight="1" x14ac:dyDescent="0.25">
      <c r="C1470" s="67"/>
      <c r="D1470" s="44"/>
      <c r="E1470" s="66"/>
      <c r="F1470" s="66"/>
      <c r="G1470" s="68"/>
      <c r="H1470" s="69"/>
      <c r="I1470" s="68"/>
      <c r="J1470" s="34"/>
      <c r="K1470" s="54"/>
      <c r="L1470" s="31"/>
    </row>
    <row r="1471" spans="3:12" ht="13.5" customHeight="1" x14ac:dyDescent="0.25">
      <c r="C1471" s="67"/>
      <c r="D1471" s="44"/>
      <c r="E1471" s="66"/>
      <c r="F1471" s="66"/>
      <c r="G1471" s="68"/>
      <c r="H1471" s="69"/>
      <c r="I1471" s="68"/>
      <c r="J1471" s="34"/>
      <c r="K1471" s="54"/>
      <c r="L1471" s="31"/>
    </row>
    <row r="1472" spans="3:12" ht="13.5" customHeight="1" x14ac:dyDescent="0.25">
      <c r="C1472" s="67"/>
      <c r="D1472" s="44"/>
      <c r="E1472" s="66"/>
      <c r="F1472" s="66"/>
      <c r="G1472" s="68"/>
      <c r="H1472" s="69"/>
      <c r="I1472" s="68"/>
      <c r="J1472" s="34"/>
      <c r="K1472" s="54"/>
      <c r="L1472" s="31"/>
    </row>
    <row r="1473" spans="3:12" ht="13.5" customHeight="1" x14ac:dyDescent="0.25">
      <c r="C1473" s="67"/>
      <c r="D1473" s="44"/>
      <c r="E1473" s="66"/>
      <c r="F1473" s="66"/>
      <c r="G1473" s="68"/>
      <c r="H1473" s="69"/>
      <c r="I1473" s="68"/>
      <c r="J1473" s="34"/>
      <c r="K1473" s="54"/>
      <c r="L1473" s="31"/>
    </row>
    <row r="1474" spans="3:12" ht="13.5" customHeight="1" x14ac:dyDescent="0.25">
      <c r="C1474" s="67"/>
      <c r="D1474" s="44"/>
      <c r="E1474" s="66"/>
      <c r="F1474" s="66"/>
      <c r="G1474" s="68"/>
      <c r="H1474" s="69"/>
      <c r="I1474" s="68"/>
      <c r="J1474" s="34"/>
      <c r="K1474" s="54"/>
      <c r="L1474" s="31"/>
    </row>
    <row r="1475" spans="3:12" ht="13.5" customHeight="1" x14ac:dyDescent="0.25">
      <c r="C1475" s="67"/>
      <c r="D1475" s="44"/>
      <c r="E1475" s="66"/>
      <c r="F1475" s="66"/>
      <c r="G1475" s="68"/>
      <c r="H1475" s="69"/>
      <c r="I1475" s="68"/>
      <c r="J1475" s="34"/>
      <c r="K1475" s="54"/>
      <c r="L1475" s="31"/>
    </row>
    <row r="1476" spans="3:12" ht="13.5" customHeight="1" x14ac:dyDescent="0.25">
      <c r="C1476" s="67"/>
      <c r="D1476" s="44"/>
      <c r="E1476" s="66"/>
      <c r="F1476" s="66"/>
      <c r="G1476" s="68"/>
      <c r="H1476" s="69"/>
      <c r="I1476" s="68"/>
      <c r="J1476" s="34"/>
      <c r="K1476" s="54"/>
      <c r="L1476" s="31"/>
    </row>
    <row r="1477" spans="3:12" ht="13.5" customHeight="1" x14ac:dyDescent="0.25">
      <c r="C1477" s="67"/>
      <c r="D1477" s="44"/>
      <c r="E1477" s="66"/>
      <c r="F1477" s="66"/>
      <c r="G1477" s="68"/>
      <c r="H1477" s="69"/>
      <c r="I1477" s="68"/>
      <c r="J1477" s="34"/>
      <c r="K1477" s="54"/>
      <c r="L1477" s="31"/>
    </row>
    <row r="1478" spans="3:12" ht="13.5" customHeight="1" x14ac:dyDescent="0.25">
      <c r="C1478" s="67"/>
      <c r="D1478" s="44"/>
      <c r="E1478" s="66"/>
      <c r="F1478" s="66"/>
      <c r="G1478" s="68"/>
      <c r="H1478" s="69"/>
      <c r="I1478" s="68"/>
      <c r="J1478" s="34"/>
      <c r="K1478" s="54"/>
      <c r="L1478" s="31"/>
    </row>
    <row r="1479" spans="3:12" ht="13.5" customHeight="1" x14ac:dyDescent="0.25">
      <c r="C1479" s="67"/>
      <c r="D1479" s="44"/>
      <c r="E1479" s="66"/>
      <c r="F1479" s="66"/>
      <c r="G1479" s="68"/>
      <c r="H1479" s="69"/>
      <c r="I1479" s="68"/>
      <c r="J1479" s="34"/>
      <c r="K1479" s="54"/>
      <c r="L1479" s="31"/>
    </row>
    <row r="1480" spans="3:12" ht="13.5" customHeight="1" x14ac:dyDescent="0.25">
      <c r="C1480" s="67"/>
      <c r="D1480" s="44"/>
      <c r="E1480" s="66"/>
      <c r="F1480" s="66"/>
      <c r="G1480" s="68"/>
      <c r="H1480" s="69"/>
      <c r="I1480" s="68"/>
      <c r="J1480" s="34"/>
      <c r="K1480" s="54"/>
      <c r="L1480" s="31"/>
    </row>
    <row r="1481" spans="3:12" ht="13.5" customHeight="1" x14ac:dyDescent="0.25">
      <c r="C1481" s="67"/>
      <c r="D1481" s="44"/>
      <c r="E1481" s="66"/>
      <c r="F1481" s="66"/>
      <c r="G1481" s="68"/>
      <c r="H1481" s="69"/>
      <c r="I1481" s="68"/>
      <c r="J1481" s="34"/>
      <c r="K1481" s="54"/>
      <c r="L1481" s="31"/>
    </row>
    <row r="1482" spans="3:12" ht="13.5" customHeight="1" x14ac:dyDescent="0.25">
      <c r="C1482" s="67"/>
      <c r="D1482" s="44"/>
      <c r="E1482" s="66"/>
      <c r="F1482" s="66"/>
      <c r="G1482" s="68"/>
      <c r="H1482" s="69"/>
      <c r="I1482" s="68"/>
      <c r="J1482" s="34"/>
      <c r="K1482" s="54"/>
      <c r="L1482" s="31"/>
    </row>
    <row r="1483" spans="3:12" ht="13.5" customHeight="1" x14ac:dyDescent="0.25">
      <c r="C1483" s="67"/>
      <c r="D1483" s="44"/>
      <c r="E1483" s="66"/>
      <c r="F1483" s="66"/>
      <c r="G1483" s="68"/>
      <c r="H1483" s="69"/>
      <c r="I1483" s="68"/>
      <c r="J1483" s="34"/>
      <c r="K1483" s="54"/>
      <c r="L1483" s="31"/>
    </row>
    <row r="1484" spans="3:12" ht="13.5" customHeight="1" x14ac:dyDescent="0.25">
      <c r="C1484" s="67"/>
      <c r="D1484" s="44"/>
      <c r="E1484" s="66"/>
      <c r="F1484" s="66"/>
      <c r="G1484" s="68"/>
      <c r="H1484" s="69"/>
      <c r="I1484" s="68"/>
      <c r="J1484" s="34"/>
      <c r="K1484" s="54"/>
      <c r="L1484" s="31"/>
    </row>
    <row r="1485" spans="3:12" ht="13.5" customHeight="1" x14ac:dyDescent="0.25">
      <c r="C1485" s="67"/>
      <c r="D1485" s="44"/>
      <c r="E1485" s="66"/>
      <c r="F1485" s="66"/>
      <c r="G1485" s="68"/>
      <c r="H1485" s="69"/>
      <c r="I1485" s="68"/>
      <c r="J1485" s="34"/>
      <c r="K1485" s="54"/>
      <c r="L1485" s="31"/>
    </row>
    <row r="1486" spans="3:12" ht="13.5" customHeight="1" x14ac:dyDescent="0.25">
      <c r="C1486" s="67"/>
      <c r="D1486" s="44"/>
      <c r="E1486" s="66"/>
      <c r="F1486" s="66"/>
      <c r="G1486" s="68"/>
      <c r="H1486" s="69"/>
      <c r="I1486" s="68"/>
      <c r="J1486" s="34"/>
      <c r="K1486" s="54"/>
      <c r="L1486" s="31"/>
    </row>
    <row r="1487" spans="3:12" ht="13.5" customHeight="1" x14ac:dyDescent="0.25">
      <c r="C1487" s="67"/>
      <c r="D1487" s="44"/>
      <c r="E1487" s="66"/>
      <c r="F1487" s="66"/>
      <c r="G1487" s="68"/>
      <c r="H1487" s="69"/>
      <c r="I1487" s="68"/>
      <c r="J1487" s="34"/>
      <c r="K1487" s="54"/>
      <c r="L1487" s="31"/>
    </row>
    <row r="1488" spans="3:12" ht="13.5" customHeight="1" x14ac:dyDescent="0.25">
      <c r="C1488" s="67"/>
      <c r="D1488" s="44"/>
      <c r="E1488" s="66"/>
      <c r="F1488" s="66"/>
      <c r="G1488" s="68"/>
      <c r="H1488" s="69"/>
      <c r="I1488" s="68"/>
      <c r="J1488" s="34"/>
      <c r="K1488" s="54"/>
      <c r="L1488" s="31"/>
    </row>
    <row r="1489" spans="3:12" ht="13.5" customHeight="1" x14ac:dyDescent="0.25">
      <c r="C1489" s="67"/>
      <c r="D1489" s="44"/>
      <c r="E1489" s="66"/>
      <c r="F1489" s="66"/>
      <c r="G1489" s="68"/>
      <c r="H1489" s="69"/>
      <c r="I1489" s="68"/>
      <c r="J1489" s="34"/>
      <c r="K1489" s="54"/>
      <c r="L1489" s="31"/>
    </row>
    <row r="1490" spans="3:12" ht="13.5" customHeight="1" x14ac:dyDescent="0.25">
      <c r="C1490" s="67"/>
      <c r="D1490" s="44"/>
      <c r="E1490" s="66"/>
      <c r="F1490" s="66"/>
      <c r="G1490" s="68"/>
      <c r="H1490" s="69"/>
      <c r="I1490" s="68"/>
      <c r="J1490" s="34"/>
      <c r="K1490" s="54"/>
      <c r="L1490" s="31"/>
    </row>
    <row r="1491" spans="3:12" ht="13.5" customHeight="1" x14ac:dyDescent="0.25">
      <c r="C1491" s="67"/>
      <c r="D1491" s="44"/>
      <c r="E1491" s="66"/>
      <c r="F1491" s="66"/>
      <c r="G1491" s="68"/>
      <c r="H1491" s="69"/>
      <c r="I1491" s="68"/>
      <c r="J1491" s="34"/>
      <c r="K1491" s="54"/>
      <c r="L1491" s="31"/>
    </row>
    <row r="1492" spans="3:12" ht="13.5" customHeight="1" x14ac:dyDescent="0.25">
      <c r="C1492" s="67"/>
      <c r="D1492" s="44"/>
      <c r="E1492" s="66"/>
      <c r="F1492" s="66"/>
      <c r="G1492" s="68"/>
      <c r="H1492" s="69"/>
      <c r="I1492" s="68"/>
      <c r="J1492" s="34"/>
      <c r="K1492" s="54"/>
      <c r="L1492" s="31"/>
    </row>
    <row r="1493" spans="3:12" ht="13.5" customHeight="1" x14ac:dyDescent="0.25">
      <c r="C1493" s="67"/>
      <c r="D1493" s="44"/>
      <c r="E1493" s="66"/>
      <c r="F1493" s="66"/>
      <c r="G1493" s="68"/>
      <c r="H1493" s="69"/>
      <c r="I1493" s="68"/>
      <c r="J1493" s="34"/>
      <c r="K1493" s="54"/>
      <c r="L1493" s="31"/>
    </row>
    <row r="1494" spans="3:12" ht="13.5" customHeight="1" x14ac:dyDescent="0.25">
      <c r="C1494" s="67"/>
      <c r="D1494" s="44"/>
      <c r="E1494" s="66"/>
      <c r="F1494" s="66"/>
      <c r="G1494" s="68"/>
      <c r="H1494" s="69"/>
      <c r="I1494" s="68"/>
      <c r="J1494" s="34"/>
      <c r="K1494" s="54"/>
      <c r="L1494" s="31"/>
    </row>
    <row r="1495" spans="3:12" ht="13.5" customHeight="1" x14ac:dyDescent="0.25">
      <c r="C1495" s="67"/>
      <c r="D1495" s="44"/>
      <c r="E1495" s="66"/>
      <c r="F1495" s="66"/>
      <c r="G1495" s="68"/>
      <c r="H1495" s="69"/>
      <c r="I1495" s="68"/>
      <c r="J1495" s="34"/>
      <c r="K1495" s="54"/>
      <c r="L1495" s="31"/>
    </row>
    <row r="1496" spans="3:12" ht="13.5" customHeight="1" x14ac:dyDescent="0.25">
      <c r="C1496" s="67"/>
      <c r="D1496" s="44"/>
      <c r="E1496" s="66"/>
      <c r="F1496" s="66"/>
      <c r="G1496" s="68"/>
      <c r="H1496" s="69"/>
      <c r="I1496" s="68"/>
      <c r="J1496" s="34"/>
      <c r="K1496" s="54"/>
      <c r="L1496" s="31"/>
    </row>
    <row r="1497" spans="3:12" ht="13.5" customHeight="1" x14ac:dyDescent="0.25">
      <c r="C1497" s="67"/>
      <c r="D1497" s="44"/>
      <c r="E1497" s="66"/>
      <c r="F1497" s="66"/>
      <c r="G1497" s="68"/>
      <c r="H1497" s="69"/>
      <c r="I1497" s="68"/>
      <c r="J1497" s="34"/>
      <c r="K1497" s="54"/>
      <c r="L1497" s="31"/>
    </row>
    <row r="1498" spans="3:12" ht="13.5" customHeight="1" x14ac:dyDescent="0.25">
      <c r="C1498" s="67"/>
      <c r="D1498" s="44"/>
      <c r="E1498" s="66"/>
      <c r="F1498" s="66"/>
      <c r="G1498" s="68"/>
      <c r="H1498" s="69"/>
      <c r="I1498" s="68"/>
      <c r="J1498" s="34"/>
      <c r="K1498" s="54"/>
      <c r="L1498" s="31"/>
    </row>
    <row r="1499" spans="3:12" ht="13.5" customHeight="1" x14ac:dyDescent="0.25">
      <c r="C1499" s="67"/>
      <c r="D1499" s="44"/>
      <c r="E1499" s="66"/>
      <c r="F1499" s="66"/>
      <c r="G1499" s="68"/>
      <c r="H1499" s="69"/>
      <c r="I1499" s="68"/>
      <c r="J1499" s="34"/>
      <c r="K1499" s="54"/>
      <c r="L1499" s="31"/>
    </row>
    <row r="1500" spans="3:12" ht="13.5" customHeight="1" x14ac:dyDescent="0.25">
      <c r="C1500" s="67"/>
      <c r="D1500" s="44"/>
      <c r="E1500" s="66"/>
      <c r="F1500" s="66"/>
      <c r="G1500" s="68"/>
      <c r="H1500" s="69"/>
      <c r="I1500" s="68"/>
      <c r="J1500" s="34"/>
      <c r="K1500" s="54"/>
      <c r="L1500" s="31"/>
    </row>
    <row r="1501" spans="3:12" ht="13.5" customHeight="1" x14ac:dyDescent="0.25">
      <c r="C1501" s="67"/>
      <c r="D1501" s="44"/>
      <c r="E1501" s="66"/>
      <c r="F1501" s="66"/>
      <c r="G1501" s="68"/>
      <c r="H1501" s="69"/>
      <c r="I1501" s="68"/>
      <c r="J1501" s="34"/>
      <c r="K1501" s="54"/>
      <c r="L1501" s="31"/>
    </row>
    <row r="1502" spans="3:12" ht="13.5" customHeight="1" x14ac:dyDescent="0.25">
      <c r="C1502" s="67"/>
      <c r="D1502" s="44"/>
      <c r="E1502" s="66"/>
      <c r="F1502" s="66"/>
      <c r="G1502" s="68"/>
      <c r="H1502" s="69"/>
      <c r="I1502" s="68"/>
      <c r="J1502" s="34"/>
      <c r="K1502" s="54"/>
      <c r="L1502" s="31"/>
    </row>
    <row r="1503" spans="3:12" ht="13.5" customHeight="1" x14ac:dyDescent="0.25">
      <c r="C1503" s="67"/>
      <c r="D1503" s="44"/>
      <c r="E1503" s="66"/>
      <c r="F1503" s="66"/>
      <c r="G1503" s="68"/>
      <c r="H1503" s="69"/>
      <c r="I1503" s="68"/>
      <c r="J1503" s="34"/>
      <c r="K1503" s="54"/>
      <c r="L1503" s="31"/>
    </row>
    <row r="1504" spans="3:12" ht="13.5" customHeight="1" x14ac:dyDescent="0.25">
      <c r="C1504" s="67"/>
      <c r="D1504" s="44"/>
      <c r="E1504" s="66"/>
      <c r="F1504" s="66"/>
      <c r="G1504" s="68"/>
      <c r="H1504" s="69"/>
      <c r="I1504" s="68"/>
      <c r="J1504" s="34"/>
      <c r="K1504" s="54"/>
      <c r="L1504" s="31"/>
    </row>
    <row r="1505" spans="3:12" ht="13.5" customHeight="1" x14ac:dyDescent="0.25">
      <c r="C1505" s="67"/>
      <c r="D1505" s="44"/>
      <c r="E1505" s="66"/>
      <c r="F1505" s="66"/>
      <c r="G1505" s="68"/>
      <c r="H1505" s="69"/>
      <c r="I1505" s="68"/>
      <c r="J1505" s="34"/>
      <c r="K1505" s="54"/>
      <c r="L1505" s="31"/>
    </row>
    <row r="1506" spans="3:12" ht="13.5" customHeight="1" x14ac:dyDescent="0.25">
      <c r="C1506" s="67"/>
      <c r="D1506" s="44"/>
      <c r="E1506" s="66"/>
      <c r="F1506" s="66"/>
      <c r="G1506" s="68"/>
      <c r="H1506" s="69"/>
      <c r="I1506" s="68"/>
      <c r="J1506" s="34"/>
      <c r="K1506" s="54"/>
      <c r="L1506" s="31"/>
    </row>
    <row r="1507" spans="3:12" ht="13.5" customHeight="1" x14ac:dyDescent="0.25">
      <c r="C1507" s="67"/>
      <c r="D1507" s="44"/>
      <c r="E1507" s="66"/>
      <c r="F1507" s="66"/>
      <c r="G1507" s="68"/>
      <c r="H1507" s="69"/>
      <c r="I1507" s="68"/>
      <c r="J1507" s="34"/>
      <c r="K1507" s="54"/>
      <c r="L1507" s="31"/>
    </row>
    <row r="1508" spans="3:12" ht="13.5" customHeight="1" x14ac:dyDescent="0.25">
      <c r="C1508" s="67"/>
      <c r="D1508" s="44"/>
      <c r="E1508" s="66"/>
      <c r="F1508" s="66"/>
      <c r="G1508" s="68"/>
      <c r="H1508" s="69"/>
      <c r="I1508" s="68"/>
      <c r="J1508" s="34"/>
      <c r="K1508" s="54"/>
      <c r="L1508" s="31"/>
    </row>
    <row r="1509" spans="3:12" ht="13.5" customHeight="1" x14ac:dyDescent="0.25">
      <c r="C1509" s="67"/>
      <c r="D1509" s="44"/>
      <c r="E1509" s="66"/>
      <c r="F1509" s="66"/>
      <c r="G1509" s="68"/>
      <c r="H1509" s="69"/>
      <c r="I1509" s="68"/>
      <c r="J1509" s="34"/>
      <c r="K1509" s="54"/>
      <c r="L1509" s="31"/>
    </row>
    <row r="1510" spans="3:12" ht="13.5" customHeight="1" x14ac:dyDescent="0.25">
      <c r="C1510" s="67"/>
      <c r="D1510" s="44"/>
      <c r="E1510" s="66"/>
      <c r="F1510" s="66"/>
      <c r="G1510" s="68"/>
      <c r="H1510" s="69"/>
      <c r="I1510" s="68"/>
      <c r="J1510" s="34"/>
      <c r="K1510" s="54"/>
      <c r="L1510" s="31"/>
    </row>
    <row r="1511" spans="3:12" ht="13.5" customHeight="1" x14ac:dyDescent="0.25">
      <c r="C1511" s="67"/>
      <c r="D1511" s="44"/>
      <c r="E1511" s="66"/>
      <c r="F1511" s="66"/>
      <c r="G1511" s="68"/>
      <c r="H1511" s="69"/>
      <c r="I1511" s="68"/>
      <c r="J1511" s="34"/>
      <c r="K1511" s="54"/>
      <c r="L1511" s="31"/>
    </row>
    <row r="1512" spans="3:12" ht="13.5" customHeight="1" x14ac:dyDescent="0.25">
      <c r="C1512" s="67"/>
      <c r="D1512" s="44"/>
      <c r="E1512" s="66"/>
      <c r="F1512" s="66"/>
      <c r="G1512" s="68"/>
      <c r="H1512" s="69"/>
      <c r="I1512" s="68"/>
      <c r="J1512" s="34"/>
      <c r="K1512" s="54"/>
      <c r="L1512" s="31"/>
    </row>
    <row r="1513" spans="3:12" ht="13.5" customHeight="1" x14ac:dyDescent="0.25">
      <c r="C1513" s="67"/>
      <c r="D1513" s="44"/>
      <c r="E1513" s="66"/>
      <c r="F1513" s="66"/>
      <c r="G1513" s="68"/>
      <c r="H1513" s="69"/>
      <c r="I1513" s="68"/>
      <c r="J1513" s="34"/>
      <c r="K1513" s="54"/>
      <c r="L1513" s="31"/>
    </row>
    <row r="1514" spans="3:12" ht="13.5" customHeight="1" x14ac:dyDescent="0.25">
      <c r="C1514" s="67"/>
      <c r="D1514" s="44"/>
      <c r="E1514" s="66"/>
      <c r="F1514" s="66"/>
      <c r="G1514" s="68"/>
      <c r="H1514" s="69"/>
      <c r="I1514" s="68"/>
      <c r="J1514" s="34"/>
      <c r="K1514" s="54"/>
      <c r="L1514" s="31"/>
    </row>
    <row r="1515" spans="3:12" ht="13.5" customHeight="1" x14ac:dyDescent="0.25">
      <c r="C1515" s="67"/>
      <c r="D1515" s="44"/>
      <c r="E1515" s="66"/>
      <c r="F1515" s="66"/>
      <c r="G1515" s="68"/>
      <c r="H1515" s="69"/>
      <c r="I1515" s="68"/>
      <c r="J1515" s="34"/>
      <c r="K1515" s="54"/>
      <c r="L1515" s="31"/>
    </row>
    <row r="1516" spans="3:12" ht="13.5" customHeight="1" x14ac:dyDescent="0.25">
      <c r="C1516" s="67"/>
      <c r="D1516" s="44"/>
      <c r="E1516" s="66"/>
      <c r="F1516" s="66"/>
      <c r="G1516" s="68"/>
      <c r="H1516" s="69"/>
      <c r="I1516" s="68"/>
      <c r="J1516" s="34"/>
      <c r="K1516" s="54"/>
      <c r="L1516" s="31"/>
    </row>
    <row r="1517" spans="3:12" ht="13.5" customHeight="1" x14ac:dyDescent="0.25">
      <c r="C1517" s="67"/>
      <c r="D1517" s="44"/>
      <c r="E1517" s="66"/>
      <c r="F1517" s="66"/>
      <c r="G1517" s="68"/>
      <c r="H1517" s="69"/>
      <c r="I1517" s="68"/>
      <c r="J1517" s="34"/>
      <c r="K1517" s="54"/>
      <c r="L1517" s="31"/>
    </row>
    <row r="1518" spans="3:12" ht="13.5" customHeight="1" x14ac:dyDescent="0.25">
      <c r="C1518" s="67"/>
      <c r="D1518" s="44"/>
      <c r="E1518" s="66"/>
      <c r="F1518" s="66"/>
      <c r="G1518" s="68"/>
      <c r="H1518" s="69"/>
      <c r="I1518" s="68"/>
      <c r="J1518" s="34"/>
      <c r="K1518" s="54"/>
      <c r="L1518" s="31"/>
    </row>
    <row r="1519" spans="3:12" ht="13.5" customHeight="1" x14ac:dyDescent="0.25">
      <c r="C1519" s="67"/>
      <c r="D1519" s="44"/>
      <c r="E1519" s="66"/>
      <c r="F1519" s="66"/>
      <c r="G1519" s="68"/>
      <c r="H1519" s="69"/>
      <c r="I1519" s="68"/>
      <c r="J1519" s="34"/>
      <c r="K1519" s="54"/>
      <c r="L1519" s="31"/>
    </row>
    <row r="1520" spans="3:12" ht="13.5" customHeight="1" x14ac:dyDescent="0.25">
      <c r="C1520" s="67"/>
      <c r="D1520" s="44"/>
      <c r="E1520" s="66"/>
      <c r="F1520" s="66"/>
      <c r="G1520" s="68"/>
      <c r="H1520" s="69"/>
      <c r="I1520" s="68"/>
      <c r="J1520" s="34"/>
      <c r="K1520" s="54"/>
      <c r="L1520" s="31"/>
    </row>
    <row r="1521" spans="3:12" ht="13.5" customHeight="1" x14ac:dyDescent="0.25">
      <c r="C1521" s="67"/>
      <c r="D1521" s="44"/>
      <c r="E1521" s="66"/>
      <c r="F1521" s="66"/>
      <c r="G1521" s="68"/>
      <c r="H1521" s="69"/>
      <c r="I1521" s="68"/>
      <c r="J1521" s="34"/>
      <c r="K1521" s="54"/>
      <c r="L1521" s="31"/>
    </row>
    <row r="1522" spans="3:12" ht="13.5" customHeight="1" x14ac:dyDescent="0.25">
      <c r="C1522" s="67"/>
      <c r="D1522" s="44"/>
      <c r="E1522" s="66"/>
      <c r="F1522" s="66"/>
      <c r="G1522" s="68"/>
      <c r="H1522" s="69"/>
      <c r="I1522" s="68"/>
      <c r="J1522" s="34"/>
      <c r="K1522" s="54"/>
      <c r="L1522" s="31"/>
    </row>
    <row r="1523" spans="3:12" ht="13.5" customHeight="1" x14ac:dyDescent="0.25">
      <c r="C1523" s="67"/>
      <c r="D1523" s="44"/>
      <c r="E1523" s="66"/>
      <c r="F1523" s="66"/>
      <c r="G1523" s="68"/>
      <c r="H1523" s="69"/>
      <c r="I1523" s="68"/>
      <c r="J1523" s="34"/>
      <c r="K1523" s="54"/>
      <c r="L1523" s="31"/>
    </row>
    <row r="1524" spans="3:12" ht="13.5" customHeight="1" x14ac:dyDescent="0.25">
      <c r="C1524" s="67"/>
      <c r="D1524" s="44"/>
      <c r="E1524" s="66"/>
      <c r="F1524" s="66"/>
      <c r="G1524" s="68"/>
      <c r="H1524" s="69"/>
      <c r="I1524" s="68"/>
      <c r="J1524" s="34"/>
      <c r="K1524" s="54"/>
      <c r="L1524" s="31"/>
    </row>
    <row r="1525" spans="3:12" ht="13.5" customHeight="1" x14ac:dyDescent="0.25">
      <c r="C1525" s="67"/>
      <c r="D1525" s="44"/>
      <c r="E1525" s="66"/>
      <c r="F1525" s="66"/>
      <c r="G1525" s="68"/>
      <c r="H1525" s="69"/>
      <c r="I1525" s="68"/>
      <c r="J1525" s="34"/>
      <c r="K1525" s="54"/>
      <c r="L1525" s="31"/>
    </row>
    <row r="1526" spans="3:12" ht="13.5" customHeight="1" x14ac:dyDescent="0.25">
      <c r="C1526" s="67"/>
      <c r="D1526" s="44"/>
      <c r="E1526" s="66"/>
      <c r="F1526" s="66"/>
      <c r="G1526" s="68"/>
      <c r="H1526" s="69"/>
      <c r="I1526" s="68"/>
      <c r="J1526" s="34"/>
      <c r="K1526" s="54"/>
      <c r="L1526" s="31"/>
    </row>
    <row r="1527" spans="3:12" ht="13.5" customHeight="1" x14ac:dyDescent="0.25">
      <c r="C1527" s="67"/>
      <c r="D1527" s="44"/>
      <c r="E1527" s="66"/>
      <c r="F1527" s="66"/>
      <c r="G1527" s="68"/>
      <c r="H1527" s="69"/>
      <c r="I1527" s="68"/>
      <c r="J1527" s="34"/>
      <c r="K1527" s="54"/>
      <c r="L1527" s="31"/>
    </row>
    <row r="1528" spans="3:12" ht="13.5" customHeight="1" x14ac:dyDescent="0.25">
      <c r="C1528" s="67"/>
      <c r="D1528" s="44"/>
      <c r="E1528" s="66"/>
      <c r="F1528" s="66"/>
      <c r="G1528" s="68"/>
      <c r="H1528" s="69"/>
      <c r="I1528" s="68"/>
      <c r="J1528" s="34"/>
      <c r="K1528" s="54"/>
      <c r="L1528" s="31"/>
    </row>
    <row r="1529" spans="3:12" ht="13.5" customHeight="1" x14ac:dyDescent="0.25">
      <c r="C1529" s="67"/>
      <c r="D1529" s="44"/>
      <c r="E1529" s="66"/>
      <c r="F1529" s="66"/>
      <c r="G1529" s="68"/>
      <c r="H1529" s="69"/>
      <c r="I1529" s="68"/>
      <c r="J1529" s="34"/>
      <c r="K1529" s="54"/>
      <c r="L1529" s="31"/>
    </row>
    <row r="1530" spans="3:12" ht="13.5" customHeight="1" x14ac:dyDescent="0.25">
      <c r="C1530" s="67"/>
      <c r="D1530" s="44"/>
      <c r="E1530" s="66"/>
      <c r="F1530" s="66"/>
      <c r="G1530" s="68"/>
      <c r="H1530" s="69"/>
      <c r="I1530" s="68"/>
      <c r="J1530" s="34"/>
      <c r="K1530" s="54"/>
      <c r="L1530" s="31"/>
    </row>
    <row r="1531" spans="3:12" ht="13.5" customHeight="1" x14ac:dyDescent="0.25">
      <c r="C1531" s="67"/>
      <c r="D1531" s="44"/>
      <c r="E1531" s="66"/>
      <c r="F1531" s="66"/>
      <c r="G1531" s="68"/>
      <c r="H1531" s="69"/>
      <c r="I1531" s="68"/>
      <c r="J1531" s="34"/>
      <c r="K1531" s="54"/>
      <c r="L1531" s="31"/>
    </row>
    <row r="1532" spans="3:12" ht="13.5" customHeight="1" x14ac:dyDescent="0.25">
      <c r="C1532" s="67"/>
      <c r="D1532" s="44"/>
      <c r="E1532" s="66"/>
      <c r="F1532" s="66"/>
      <c r="G1532" s="68"/>
      <c r="H1532" s="69"/>
      <c r="I1532" s="68"/>
      <c r="J1532" s="34"/>
      <c r="K1532" s="54"/>
      <c r="L1532" s="31"/>
    </row>
    <row r="1533" spans="3:12" ht="13.5" customHeight="1" x14ac:dyDescent="0.25">
      <c r="C1533" s="67"/>
      <c r="D1533" s="44"/>
      <c r="E1533" s="66"/>
      <c r="F1533" s="66"/>
      <c r="G1533" s="68"/>
      <c r="H1533" s="69"/>
      <c r="I1533" s="68"/>
      <c r="J1533" s="34"/>
      <c r="K1533" s="54"/>
      <c r="L1533" s="31"/>
    </row>
    <row r="1534" spans="3:12" ht="13.5" customHeight="1" x14ac:dyDescent="0.25">
      <c r="C1534" s="67"/>
      <c r="D1534" s="44"/>
      <c r="E1534" s="66"/>
      <c r="F1534" s="66"/>
      <c r="G1534" s="68"/>
      <c r="H1534" s="69"/>
      <c r="I1534" s="68"/>
      <c r="J1534" s="34"/>
      <c r="K1534" s="54"/>
      <c r="L1534" s="31"/>
    </row>
    <row r="1535" spans="3:12" ht="13.5" customHeight="1" x14ac:dyDescent="0.25">
      <c r="C1535" s="67"/>
      <c r="D1535" s="44"/>
      <c r="E1535" s="66"/>
      <c r="F1535" s="66"/>
      <c r="G1535" s="68"/>
      <c r="H1535" s="69"/>
      <c r="I1535" s="68"/>
      <c r="J1535" s="34"/>
      <c r="K1535" s="54"/>
      <c r="L1535" s="31"/>
    </row>
    <row r="1536" spans="3:12" ht="13.5" customHeight="1" x14ac:dyDescent="0.25">
      <c r="C1536" s="67"/>
      <c r="D1536" s="44"/>
      <c r="E1536" s="66"/>
      <c r="F1536" s="66"/>
      <c r="G1536" s="68"/>
      <c r="H1536" s="69"/>
      <c r="I1536" s="68"/>
      <c r="J1536" s="34"/>
      <c r="K1536" s="54"/>
      <c r="L1536" s="31"/>
    </row>
    <row r="1537" spans="3:12" ht="13.5" customHeight="1" x14ac:dyDescent="0.25">
      <c r="C1537" s="67"/>
      <c r="D1537" s="44"/>
      <c r="E1537" s="66"/>
      <c r="F1537" s="66"/>
      <c r="G1537" s="68"/>
      <c r="H1537" s="69"/>
      <c r="I1537" s="68"/>
      <c r="J1537" s="34"/>
      <c r="K1537" s="54"/>
      <c r="L1537" s="31"/>
    </row>
    <row r="1538" spans="3:12" ht="13.5" customHeight="1" x14ac:dyDescent="0.25">
      <c r="C1538" s="67"/>
      <c r="D1538" s="44"/>
      <c r="E1538" s="66"/>
      <c r="F1538" s="66"/>
      <c r="G1538" s="68"/>
      <c r="H1538" s="69"/>
      <c r="I1538" s="68"/>
      <c r="J1538" s="34"/>
      <c r="K1538" s="54"/>
      <c r="L1538" s="31"/>
    </row>
    <row r="1539" spans="3:12" ht="13.5" customHeight="1" x14ac:dyDescent="0.25">
      <c r="C1539" s="67"/>
      <c r="D1539" s="44"/>
      <c r="E1539" s="66"/>
      <c r="F1539" s="66"/>
      <c r="G1539" s="68"/>
      <c r="H1539" s="69"/>
      <c r="I1539" s="68"/>
      <c r="J1539" s="34"/>
      <c r="K1539" s="54"/>
      <c r="L1539" s="31"/>
    </row>
    <row r="1540" spans="3:12" ht="13.5" customHeight="1" x14ac:dyDescent="0.25">
      <c r="C1540" s="67"/>
      <c r="D1540" s="44"/>
      <c r="E1540" s="66"/>
      <c r="F1540" s="66"/>
      <c r="G1540" s="68"/>
      <c r="H1540" s="69"/>
      <c r="I1540" s="68"/>
      <c r="J1540" s="34"/>
      <c r="K1540" s="54"/>
      <c r="L1540" s="31"/>
    </row>
    <row r="1541" spans="3:12" ht="13.5" customHeight="1" x14ac:dyDescent="0.25">
      <c r="C1541" s="67"/>
      <c r="D1541" s="44"/>
      <c r="E1541" s="66"/>
      <c r="F1541" s="66"/>
      <c r="G1541" s="68"/>
      <c r="H1541" s="69"/>
      <c r="I1541" s="68"/>
      <c r="J1541" s="34"/>
      <c r="K1541" s="54"/>
      <c r="L1541" s="31"/>
    </row>
    <row r="1542" spans="3:12" ht="13.5" customHeight="1" x14ac:dyDescent="0.25">
      <c r="C1542" s="67"/>
      <c r="D1542" s="44"/>
      <c r="E1542" s="66"/>
      <c r="F1542" s="66"/>
      <c r="G1542" s="68"/>
      <c r="H1542" s="69"/>
      <c r="I1542" s="68"/>
      <c r="J1542" s="34"/>
      <c r="K1542" s="54"/>
      <c r="L1542" s="31"/>
    </row>
    <row r="1543" spans="3:12" ht="13.5" customHeight="1" x14ac:dyDescent="0.25">
      <c r="C1543" s="67"/>
      <c r="D1543" s="44"/>
      <c r="E1543" s="66"/>
      <c r="F1543" s="66"/>
      <c r="G1543" s="68"/>
      <c r="H1543" s="69"/>
      <c r="I1543" s="68"/>
      <c r="J1543" s="34"/>
      <c r="K1543" s="54"/>
      <c r="L1543" s="31"/>
    </row>
    <row r="1544" spans="3:12" ht="13.5" customHeight="1" x14ac:dyDescent="0.25">
      <c r="C1544" s="67"/>
      <c r="D1544" s="44"/>
      <c r="E1544" s="66"/>
      <c r="F1544" s="66"/>
      <c r="G1544" s="68"/>
      <c r="H1544" s="69"/>
      <c r="I1544" s="68"/>
      <c r="J1544" s="34"/>
      <c r="K1544" s="54"/>
      <c r="L1544" s="31"/>
    </row>
    <row r="1545" spans="3:12" ht="13.5" customHeight="1" x14ac:dyDescent="0.25">
      <c r="C1545" s="67"/>
      <c r="D1545" s="44"/>
      <c r="E1545" s="66"/>
      <c r="F1545" s="66"/>
      <c r="G1545" s="68"/>
      <c r="H1545" s="69"/>
      <c r="I1545" s="68"/>
      <c r="J1545" s="34"/>
      <c r="K1545" s="54"/>
      <c r="L1545" s="31"/>
    </row>
    <row r="1546" spans="3:12" ht="13.5" customHeight="1" x14ac:dyDescent="0.25">
      <c r="C1546" s="67"/>
      <c r="D1546" s="44"/>
      <c r="E1546" s="66"/>
      <c r="F1546" s="66"/>
      <c r="G1546" s="68"/>
      <c r="H1546" s="69"/>
      <c r="I1546" s="68"/>
      <c r="J1546" s="34"/>
      <c r="K1546" s="54"/>
      <c r="L1546" s="31"/>
    </row>
    <row r="1547" spans="3:12" ht="13.5" customHeight="1" x14ac:dyDescent="0.25">
      <c r="C1547" s="67"/>
      <c r="D1547" s="44"/>
      <c r="E1547" s="66"/>
      <c r="F1547" s="66"/>
      <c r="G1547" s="68"/>
      <c r="H1547" s="69"/>
      <c r="I1547" s="68"/>
      <c r="J1547" s="34"/>
      <c r="K1547" s="54"/>
      <c r="L1547" s="31"/>
    </row>
    <row r="1548" spans="3:12" ht="13.5" customHeight="1" x14ac:dyDescent="0.25">
      <c r="C1548" s="67"/>
      <c r="D1548" s="44"/>
      <c r="E1548" s="66"/>
      <c r="F1548" s="66"/>
      <c r="G1548" s="68"/>
      <c r="H1548" s="69"/>
      <c r="I1548" s="68"/>
      <c r="J1548" s="34"/>
      <c r="K1548" s="54"/>
      <c r="L1548" s="31"/>
    </row>
    <row r="1549" spans="3:12" ht="13.5" customHeight="1" x14ac:dyDescent="0.25">
      <c r="C1549" s="67"/>
      <c r="D1549" s="44"/>
      <c r="E1549" s="66"/>
      <c r="F1549" s="66"/>
      <c r="G1549" s="68"/>
      <c r="H1549" s="69"/>
      <c r="I1549" s="68"/>
      <c r="J1549" s="34"/>
      <c r="K1549" s="54"/>
      <c r="L1549" s="31"/>
    </row>
    <row r="1550" spans="3:12" ht="13.5" customHeight="1" x14ac:dyDescent="0.25">
      <c r="C1550" s="67"/>
      <c r="D1550" s="44"/>
      <c r="E1550" s="66"/>
      <c r="F1550" s="66"/>
      <c r="G1550" s="68"/>
      <c r="H1550" s="69"/>
      <c r="I1550" s="68"/>
      <c r="J1550" s="34"/>
      <c r="K1550" s="54"/>
      <c r="L1550" s="31"/>
    </row>
    <row r="1551" spans="3:12" ht="13.5" customHeight="1" x14ac:dyDescent="0.25">
      <c r="C1551" s="67"/>
      <c r="D1551" s="44"/>
      <c r="E1551" s="66"/>
      <c r="F1551" s="66"/>
      <c r="G1551" s="68"/>
      <c r="H1551" s="69"/>
      <c r="I1551" s="68"/>
      <c r="J1551" s="34"/>
      <c r="K1551" s="54"/>
      <c r="L1551" s="31"/>
    </row>
    <row r="1552" spans="3:12" ht="13.5" customHeight="1" x14ac:dyDescent="0.25">
      <c r="C1552" s="67"/>
      <c r="D1552" s="44"/>
      <c r="E1552" s="66"/>
      <c r="F1552" s="66"/>
      <c r="G1552" s="68"/>
      <c r="H1552" s="69"/>
      <c r="I1552" s="68"/>
      <c r="J1552" s="34"/>
      <c r="K1552" s="54"/>
      <c r="L1552" s="31"/>
    </row>
    <row r="1553" spans="3:12" ht="13.5" customHeight="1" x14ac:dyDescent="0.25">
      <c r="C1553" s="67"/>
      <c r="D1553" s="44"/>
      <c r="E1553" s="66"/>
      <c r="F1553" s="66"/>
      <c r="G1553" s="68"/>
      <c r="H1553" s="69"/>
      <c r="I1553" s="68"/>
      <c r="J1553" s="34"/>
      <c r="K1553" s="54"/>
      <c r="L1553" s="31"/>
    </row>
    <row r="1554" spans="3:12" ht="13.5" customHeight="1" x14ac:dyDescent="0.25">
      <c r="C1554" s="67"/>
      <c r="D1554" s="44"/>
      <c r="E1554" s="66"/>
      <c r="F1554" s="66"/>
      <c r="G1554" s="68"/>
      <c r="H1554" s="69"/>
      <c r="I1554" s="68"/>
      <c r="J1554" s="34"/>
      <c r="K1554" s="54"/>
      <c r="L1554" s="31"/>
    </row>
    <row r="1555" spans="3:12" ht="13.5" customHeight="1" x14ac:dyDescent="0.25">
      <c r="C1555" s="67"/>
      <c r="D1555" s="44"/>
      <c r="E1555" s="66"/>
      <c r="F1555" s="66"/>
      <c r="G1555" s="68"/>
      <c r="H1555" s="69"/>
      <c r="I1555" s="68"/>
      <c r="J1555" s="34"/>
      <c r="K1555" s="54"/>
      <c r="L1555" s="31"/>
    </row>
    <row r="1556" spans="3:12" ht="13.5" customHeight="1" x14ac:dyDescent="0.25">
      <c r="C1556" s="67"/>
      <c r="D1556" s="44"/>
      <c r="E1556" s="66"/>
      <c r="F1556" s="66"/>
      <c r="G1556" s="68"/>
      <c r="H1556" s="69"/>
      <c r="I1556" s="68"/>
      <c r="J1556" s="34"/>
      <c r="K1556" s="54"/>
      <c r="L1556" s="31"/>
    </row>
    <row r="1557" spans="3:12" ht="13.5" customHeight="1" x14ac:dyDescent="0.25">
      <c r="C1557" s="67"/>
      <c r="D1557" s="44"/>
      <c r="E1557" s="66"/>
      <c r="F1557" s="66"/>
      <c r="G1557" s="68"/>
      <c r="H1557" s="69"/>
      <c r="I1557" s="68"/>
      <c r="J1557" s="34"/>
      <c r="K1557" s="54"/>
      <c r="L1557" s="31"/>
    </row>
    <row r="1558" spans="3:12" ht="13.5" customHeight="1" x14ac:dyDescent="0.25">
      <c r="C1558" s="67"/>
      <c r="D1558" s="44"/>
      <c r="E1558" s="66"/>
      <c r="F1558" s="66"/>
      <c r="G1558" s="68"/>
      <c r="H1558" s="69"/>
      <c r="I1558" s="68"/>
      <c r="J1558" s="34"/>
      <c r="K1558" s="54"/>
      <c r="L1558" s="31"/>
    </row>
    <row r="1559" spans="3:12" ht="13.5" customHeight="1" x14ac:dyDescent="0.25">
      <c r="C1559" s="67"/>
      <c r="D1559" s="44"/>
      <c r="E1559" s="66"/>
      <c r="F1559" s="66"/>
      <c r="G1559" s="68"/>
      <c r="H1559" s="69"/>
      <c r="I1559" s="68"/>
      <c r="J1559" s="34"/>
      <c r="K1559" s="54"/>
      <c r="L1559" s="31"/>
    </row>
    <row r="1560" spans="3:12" ht="13.5" customHeight="1" x14ac:dyDescent="0.25">
      <c r="C1560" s="67"/>
      <c r="D1560" s="44"/>
      <c r="E1560" s="66"/>
      <c r="F1560" s="66"/>
      <c r="G1560" s="68"/>
      <c r="H1560" s="69"/>
      <c r="I1560" s="68"/>
      <c r="J1560" s="34"/>
      <c r="K1560" s="54"/>
      <c r="L1560" s="31"/>
    </row>
    <row r="1561" spans="3:12" ht="13.5" customHeight="1" x14ac:dyDescent="0.25">
      <c r="C1561" s="67"/>
      <c r="D1561" s="44"/>
      <c r="E1561" s="66"/>
      <c r="F1561" s="66"/>
      <c r="G1561" s="68"/>
      <c r="H1561" s="69"/>
      <c r="I1561" s="68"/>
      <c r="J1561" s="34"/>
      <c r="K1561" s="54"/>
      <c r="L1561" s="31"/>
    </row>
    <row r="1562" spans="3:12" ht="13.5" customHeight="1" x14ac:dyDescent="0.25">
      <c r="C1562" s="67"/>
      <c r="D1562" s="44"/>
      <c r="E1562" s="66"/>
      <c r="F1562" s="66"/>
      <c r="G1562" s="68"/>
      <c r="H1562" s="69"/>
      <c r="I1562" s="68"/>
      <c r="J1562" s="34"/>
      <c r="K1562" s="54"/>
      <c r="L1562" s="31"/>
    </row>
    <row r="1563" spans="3:12" ht="13.5" customHeight="1" x14ac:dyDescent="0.25">
      <c r="C1563" s="67"/>
      <c r="D1563" s="44"/>
      <c r="E1563" s="66"/>
      <c r="F1563" s="66"/>
      <c r="G1563" s="68"/>
      <c r="H1563" s="69"/>
      <c r="I1563" s="68"/>
      <c r="J1563" s="34"/>
      <c r="K1563" s="54"/>
      <c r="L1563" s="31"/>
    </row>
    <row r="1564" spans="3:12" ht="13.5" customHeight="1" x14ac:dyDescent="0.25">
      <c r="C1564" s="67"/>
      <c r="D1564" s="44"/>
      <c r="E1564" s="66"/>
      <c r="F1564" s="66"/>
      <c r="G1564" s="68"/>
      <c r="H1564" s="69"/>
      <c r="I1564" s="68"/>
      <c r="J1564" s="34"/>
      <c r="K1564" s="54"/>
      <c r="L1564" s="31"/>
    </row>
    <row r="1565" spans="3:12" ht="13.5" customHeight="1" x14ac:dyDescent="0.25">
      <c r="C1565" s="67"/>
      <c r="D1565" s="44"/>
      <c r="E1565" s="66"/>
      <c r="F1565" s="66"/>
      <c r="G1565" s="68"/>
      <c r="H1565" s="69"/>
      <c r="I1565" s="68"/>
      <c r="J1565" s="34"/>
      <c r="K1565" s="54"/>
      <c r="L1565" s="31"/>
    </row>
    <row r="1566" spans="3:12" ht="13.5" customHeight="1" x14ac:dyDescent="0.25">
      <c r="C1566" s="67"/>
      <c r="D1566" s="44"/>
      <c r="E1566" s="66"/>
      <c r="F1566" s="66"/>
      <c r="G1566" s="68"/>
      <c r="H1566" s="69"/>
      <c r="I1566" s="68"/>
      <c r="J1566" s="34"/>
      <c r="K1566" s="54"/>
      <c r="L1566" s="31"/>
    </row>
    <row r="1567" spans="3:12" ht="13.5" customHeight="1" x14ac:dyDescent="0.25">
      <c r="C1567" s="67"/>
      <c r="D1567" s="44"/>
      <c r="E1567" s="66"/>
      <c r="F1567" s="66"/>
      <c r="G1567" s="68"/>
      <c r="H1567" s="69"/>
      <c r="I1567" s="68"/>
      <c r="J1567" s="34"/>
      <c r="K1567" s="54"/>
      <c r="L1567" s="31"/>
    </row>
    <row r="1568" spans="3:12" ht="13.5" customHeight="1" x14ac:dyDescent="0.25">
      <c r="C1568" s="67"/>
      <c r="D1568" s="44"/>
      <c r="E1568" s="66"/>
      <c r="F1568" s="66"/>
      <c r="G1568" s="68"/>
      <c r="H1568" s="69"/>
      <c r="I1568" s="68"/>
      <c r="J1568" s="34"/>
      <c r="K1568" s="54"/>
      <c r="L1568" s="31"/>
    </row>
    <row r="1569" spans="3:12" ht="13.5" customHeight="1" x14ac:dyDescent="0.25">
      <c r="C1569" s="67"/>
      <c r="D1569" s="44"/>
      <c r="E1569" s="66"/>
      <c r="F1569" s="66"/>
      <c r="G1569" s="68"/>
      <c r="H1569" s="69"/>
      <c r="I1569" s="68"/>
      <c r="J1569" s="34"/>
      <c r="K1569" s="54"/>
      <c r="L1569" s="31"/>
    </row>
    <row r="1570" spans="3:12" ht="13.5" customHeight="1" x14ac:dyDescent="0.25">
      <c r="C1570" s="67"/>
      <c r="D1570" s="44"/>
      <c r="E1570" s="66"/>
      <c r="F1570" s="66"/>
      <c r="G1570" s="68"/>
      <c r="H1570" s="69"/>
      <c r="I1570" s="68"/>
      <c r="J1570" s="34"/>
      <c r="K1570" s="54"/>
      <c r="L1570" s="31"/>
    </row>
    <row r="1571" spans="3:12" ht="13.5" customHeight="1" x14ac:dyDescent="0.25">
      <c r="C1571" s="67"/>
      <c r="D1571" s="44"/>
      <c r="E1571" s="66"/>
      <c r="F1571" s="66"/>
      <c r="G1571" s="68"/>
      <c r="H1571" s="69"/>
      <c r="I1571" s="68"/>
      <c r="J1571" s="34"/>
      <c r="K1571" s="54"/>
      <c r="L1571" s="31"/>
    </row>
    <row r="1572" spans="3:12" ht="13.5" customHeight="1" x14ac:dyDescent="0.25">
      <c r="C1572" s="67"/>
      <c r="D1572" s="44"/>
      <c r="E1572" s="66"/>
      <c r="F1572" s="66"/>
      <c r="G1572" s="68"/>
      <c r="H1572" s="69"/>
      <c r="I1572" s="68"/>
      <c r="J1572" s="34"/>
      <c r="K1572" s="54"/>
      <c r="L1572" s="31"/>
    </row>
    <row r="1573" spans="3:12" ht="13.5" customHeight="1" x14ac:dyDescent="0.25">
      <c r="C1573" s="67"/>
      <c r="D1573" s="44"/>
      <c r="E1573" s="66"/>
      <c r="F1573" s="66"/>
      <c r="G1573" s="68"/>
      <c r="H1573" s="69"/>
      <c r="I1573" s="68"/>
      <c r="J1573" s="34"/>
      <c r="K1573" s="54"/>
      <c r="L1573" s="31"/>
    </row>
    <row r="1574" spans="3:12" ht="13.5" customHeight="1" x14ac:dyDescent="0.25">
      <c r="C1574" s="67"/>
      <c r="D1574" s="44"/>
      <c r="E1574" s="66"/>
      <c r="F1574" s="66"/>
      <c r="G1574" s="68"/>
      <c r="H1574" s="69"/>
      <c r="I1574" s="68"/>
      <c r="J1574" s="34"/>
      <c r="K1574" s="54"/>
      <c r="L1574" s="31"/>
    </row>
    <row r="1575" spans="3:12" ht="13.5" customHeight="1" x14ac:dyDescent="0.25">
      <c r="C1575" s="67"/>
      <c r="D1575" s="44"/>
      <c r="E1575" s="66"/>
      <c r="F1575" s="66"/>
      <c r="G1575" s="68"/>
      <c r="H1575" s="69"/>
      <c r="I1575" s="68"/>
      <c r="J1575" s="34"/>
      <c r="K1575" s="54"/>
      <c r="L1575" s="31"/>
    </row>
    <row r="1576" spans="3:12" ht="13.5" customHeight="1" x14ac:dyDescent="0.25">
      <c r="C1576" s="67"/>
      <c r="D1576" s="44"/>
      <c r="E1576" s="66"/>
      <c r="F1576" s="66"/>
      <c r="G1576" s="68"/>
      <c r="H1576" s="69"/>
      <c r="I1576" s="68"/>
      <c r="J1576" s="34"/>
      <c r="K1576" s="54"/>
      <c r="L1576" s="31"/>
    </row>
    <row r="1577" spans="3:12" ht="13.5" customHeight="1" x14ac:dyDescent="0.25">
      <c r="C1577" s="67"/>
      <c r="D1577" s="44"/>
      <c r="E1577" s="66"/>
      <c r="F1577" s="66"/>
      <c r="G1577" s="68"/>
      <c r="H1577" s="69"/>
      <c r="I1577" s="68"/>
      <c r="J1577" s="34"/>
      <c r="K1577" s="54"/>
      <c r="L1577" s="31"/>
    </row>
    <row r="1578" spans="3:12" ht="13.5" customHeight="1" x14ac:dyDescent="0.25">
      <c r="C1578" s="67"/>
      <c r="D1578" s="44"/>
      <c r="E1578" s="66"/>
      <c r="F1578" s="66"/>
      <c r="G1578" s="68"/>
      <c r="H1578" s="69"/>
      <c r="I1578" s="68"/>
      <c r="J1578" s="34"/>
      <c r="K1578" s="54"/>
      <c r="L1578" s="31"/>
    </row>
    <row r="1579" spans="3:12" ht="13.5" customHeight="1" x14ac:dyDescent="0.25">
      <c r="C1579" s="67"/>
      <c r="D1579" s="44"/>
      <c r="E1579" s="66"/>
      <c r="F1579" s="66"/>
      <c r="G1579" s="68"/>
      <c r="H1579" s="69"/>
      <c r="I1579" s="68"/>
      <c r="J1579" s="34"/>
      <c r="K1579" s="54"/>
      <c r="L1579" s="31"/>
    </row>
    <row r="1580" spans="3:12" ht="13.5" customHeight="1" x14ac:dyDescent="0.25">
      <c r="C1580" s="67"/>
      <c r="D1580" s="44"/>
      <c r="E1580" s="66"/>
      <c r="F1580" s="66"/>
      <c r="G1580" s="68"/>
      <c r="H1580" s="69"/>
      <c r="I1580" s="68"/>
      <c r="J1580" s="34"/>
      <c r="K1580" s="54"/>
      <c r="L1580" s="31"/>
    </row>
    <row r="1581" spans="3:12" ht="13.5" customHeight="1" x14ac:dyDescent="0.25">
      <c r="C1581" s="67"/>
      <c r="D1581" s="44"/>
      <c r="E1581" s="66"/>
      <c r="F1581" s="66"/>
      <c r="G1581" s="68"/>
      <c r="H1581" s="69"/>
      <c r="I1581" s="68"/>
      <c r="J1581" s="34"/>
      <c r="K1581" s="54"/>
      <c r="L1581" s="31"/>
    </row>
    <row r="1582" spans="3:12" ht="13.5" customHeight="1" x14ac:dyDescent="0.25">
      <c r="C1582" s="67"/>
      <c r="D1582" s="44"/>
      <c r="E1582" s="66"/>
      <c r="F1582" s="66"/>
      <c r="G1582" s="68"/>
      <c r="H1582" s="69"/>
      <c r="I1582" s="68"/>
      <c r="J1582" s="34"/>
      <c r="K1582" s="54"/>
      <c r="L1582" s="31"/>
    </row>
    <row r="1583" spans="3:12" ht="13.5" customHeight="1" x14ac:dyDescent="0.25">
      <c r="C1583" s="67"/>
      <c r="D1583" s="44"/>
      <c r="E1583" s="66"/>
      <c r="F1583" s="66"/>
      <c r="G1583" s="68"/>
      <c r="H1583" s="69"/>
      <c r="I1583" s="68"/>
      <c r="J1583" s="34"/>
      <c r="K1583" s="54"/>
      <c r="L1583" s="31"/>
    </row>
    <row r="1584" spans="3:12" ht="13.5" customHeight="1" x14ac:dyDescent="0.25">
      <c r="C1584" s="67"/>
      <c r="D1584" s="44"/>
      <c r="E1584" s="66"/>
      <c r="F1584" s="66"/>
      <c r="G1584" s="68"/>
      <c r="H1584" s="69"/>
      <c r="I1584" s="68"/>
      <c r="J1584" s="34"/>
      <c r="K1584" s="54"/>
      <c r="L1584" s="31"/>
    </row>
    <row r="1585" spans="3:12" ht="13.5" customHeight="1" x14ac:dyDescent="0.25">
      <c r="C1585" s="67"/>
      <c r="D1585" s="44"/>
      <c r="E1585" s="66"/>
      <c r="F1585" s="66"/>
      <c r="G1585" s="68"/>
      <c r="H1585" s="69"/>
      <c r="I1585" s="68"/>
      <c r="J1585" s="34"/>
      <c r="K1585" s="54"/>
      <c r="L1585" s="31"/>
    </row>
    <row r="1586" spans="3:12" ht="13.5" customHeight="1" x14ac:dyDescent="0.25">
      <c r="C1586" s="67"/>
      <c r="D1586" s="44"/>
      <c r="E1586" s="66"/>
      <c r="F1586" s="66"/>
      <c r="G1586" s="68"/>
      <c r="H1586" s="69"/>
      <c r="I1586" s="68"/>
      <c r="J1586" s="34"/>
      <c r="K1586" s="54"/>
      <c r="L1586" s="31"/>
    </row>
    <row r="1587" spans="3:12" ht="13.5" customHeight="1" x14ac:dyDescent="0.25">
      <c r="C1587" s="67"/>
      <c r="D1587" s="44"/>
      <c r="E1587" s="66"/>
      <c r="F1587" s="66"/>
      <c r="G1587" s="68"/>
      <c r="H1587" s="69"/>
      <c r="I1587" s="68"/>
      <c r="J1587" s="34"/>
      <c r="K1587" s="54"/>
      <c r="L1587" s="31"/>
    </row>
    <row r="1588" spans="3:12" ht="13.5" customHeight="1" x14ac:dyDescent="0.25">
      <c r="C1588" s="67"/>
      <c r="D1588" s="44"/>
      <c r="E1588" s="66"/>
      <c r="F1588" s="66"/>
      <c r="G1588" s="68"/>
      <c r="H1588" s="69"/>
      <c r="I1588" s="68"/>
      <c r="J1588" s="34"/>
      <c r="K1588" s="54"/>
      <c r="L1588" s="31"/>
    </row>
    <row r="1589" spans="3:12" ht="13.5" customHeight="1" x14ac:dyDescent="0.25">
      <c r="C1589" s="67"/>
      <c r="D1589" s="44"/>
      <c r="E1589" s="66"/>
      <c r="F1589" s="66"/>
      <c r="G1589" s="68"/>
      <c r="H1589" s="69"/>
      <c r="I1589" s="68"/>
      <c r="J1589" s="34"/>
      <c r="K1589" s="54"/>
      <c r="L1589" s="31"/>
    </row>
    <row r="1590" spans="3:12" ht="13.5" customHeight="1" x14ac:dyDescent="0.25">
      <c r="C1590" s="67"/>
      <c r="D1590" s="44"/>
      <c r="E1590" s="66"/>
      <c r="F1590" s="66"/>
      <c r="G1590" s="68"/>
      <c r="H1590" s="69"/>
      <c r="I1590" s="68"/>
      <c r="J1590" s="34"/>
      <c r="K1590" s="54"/>
      <c r="L1590" s="31"/>
    </row>
    <row r="1591" spans="3:12" ht="13.5" customHeight="1" x14ac:dyDescent="0.25">
      <c r="C1591" s="67"/>
      <c r="D1591" s="44"/>
      <c r="E1591" s="66"/>
      <c r="F1591" s="66"/>
      <c r="G1591" s="68"/>
      <c r="H1591" s="69"/>
      <c r="I1591" s="68"/>
      <c r="J1591" s="34"/>
      <c r="K1591" s="54"/>
      <c r="L1591" s="31"/>
    </row>
    <row r="1592" spans="3:12" ht="13.5" customHeight="1" x14ac:dyDescent="0.25">
      <c r="C1592" s="67"/>
      <c r="D1592" s="44"/>
      <c r="E1592" s="66"/>
      <c r="F1592" s="66"/>
      <c r="G1592" s="68"/>
      <c r="H1592" s="69"/>
      <c r="I1592" s="68"/>
      <c r="J1592" s="34"/>
      <c r="K1592" s="54"/>
      <c r="L1592" s="31"/>
    </row>
    <row r="1593" spans="3:12" ht="13.5" customHeight="1" x14ac:dyDescent="0.25">
      <c r="C1593" s="67"/>
      <c r="D1593" s="44"/>
      <c r="E1593" s="66"/>
      <c r="F1593" s="66"/>
      <c r="G1593" s="68"/>
      <c r="H1593" s="69"/>
      <c r="I1593" s="68"/>
      <c r="J1593" s="34"/>
      <c r="K1593" s="54"/>
      <c r="L1593" s="31"/>
    </row>
    <row r="1594" spans="3:12" ht="13.5" customHeight="1" x14ac:dyDescent="0.25">
      <c r="C1594" s="67"/>
      <c r="D1594" s="44"/>
      <c r="E1594" s="66"/>
      <c r="F1594" s="66"/>
      <c r="G1594" s="68"/>
      <c r="H1594" s="69"/>
      <c r="I1594" s="68"/>
      <c r="J1594" s="34"/>
      <c r="K1594" s="54"/>
      <c r="L1594" s="31"/>
    </row>
    <row r="1595" spans="3:12" ht="13.5" customHeight="1" x14ac:dyDescent="0.25">
      <c r="C1595" s="67"/>
      <c r="D1595" s="44"/>
      <c r="E1595" s="66"/>
      <c r="F1595" s="66"/>
      <c r="G1595" s="68"/>
      <c r="H1595" s="69"/>
      <c r="I1595" s="68"/>
      <c r="J1595" s="34"/>
      <c r="K1595" s="54"/>
      <c r="L1595" s="31"/>
    </row>
    <row r="1596" spans="3:12" ht="13.5" customHeight="1" x14ac:dyDescent="0.25">
      <c r="C1596" s="67"/>
      <c r="D1596" s="44"/>
      <c r="E1596" s="66"/>
      <c r="F1596" s="66"/>
      <c r="G1596" s="68"/>
      <c r="H1596" s="69"/>
      <c r="I1596" s="68"/>
      <c r="J1596" s="34"/>
      <c r="K1596" s="54"/>
      <c r="L1596" s="31"/>
    </row>
    <row r="1597" spans="3:12" ht="13.5" customHeight="1" x14ac:dyDescent="0.25">
      <c r="C1597" s="67"/>
      <c r="D1597" s="44"/>
      <c r="E1597" s="66"/>
      <c r="F1597" s="66"/>
      <c r="G1597" s="68"/>
      <c r="H1597" s="69"/>
      <c r="I1597" s="68"/>
      <c r="J1597" s="34"/>
      <c r="K1597" s="54"/>
      <c r="L1597" s="31"/>
    </row>
    <row r="1598" spans="3:12" ht="13.5" customHeight="1" x14ac:dyDescent="0.25">
      <c r="C1598" s="67"/>
      <c r="D1598" s="44"/>
      <c r="E1598" s="66"/>
      <c r="F1598" s="66"/>
      <c r="G1598" s="68"/>
      <c r="H1598" s="69"/>
      <c r="I1598" s="68"/>
      <c r="J1598" s="34"/>
      <c r="K1598" s="54"/>
      <c r="L1598" s="31"/>
    </row>
    <row r="1599" spans="3:12" ht="13.5" customHeight="1" x14ac:dyDescent="0.25">
      <c r="C1599" s="67"/>
      <c r="D1599" s="44"/>
      <c r="E1599" s="66"/>
      <c r="F1599" s="66"/>
      <c r="G1599" s="68"/>
      <c r="H1599" s="69"/>
      <c r="I1599" s="68"/>
      <c r="J1599" s="34"/>
      <c r="K1599" s="54"/>
      <c r="L1599" s="31"/>
    </row>
    <row r="1600" spans="3:12" ht="13.5" customHeight="1" x14ac:dyDescent="0.25">
      <c r="C1600" s="67"/>
      <c r="D1600" s="44"/>
      <c r="E1600" s="66"/>
      <c r="F1600" s="66"/>
      <c r="G1600" s="68"/>
      <c r="H1600" s="69"/>
      <c r="I1600" s="68"/>
      <c r="J1600" s="34"/>
      <c r="K1600" s="54"/>
      <c r="L1600" s="31"/>
    </row>
    <row r="1601" spans="3:12" ht="13.5" customHeight="1" x14ac:dyDescent="0.25">
      <c r="C1601" s="67"/>
      <c r="D1601" s="44"/>
      <c r="E1601" s="66"/>
      <c r="F1601" s="66"/>
      <c r="G1601" s="68"/>
      <c r="H1601" s="69"/>
      <c r="I1601" s="68"/>
      <c r="J1601" s="34"/>
      <c r="K1601" s="54"/>
      <c r="L1601" s="31"/>
    </row>
    <row r="1602" spans="3:12" ht="13.5" customHeight="1" x14ac:dyDescent="0.25">
      <c r="C1602" s="67"/>
      <c r="D1602" s="44"/>
      <c r="E1602" s="66"/>
      <c r="F1602" s="66"/>
      <c r="G1602" s="68"/>
      <c r="H1602" s="69"/>
      <c r="I1602" s="68"/>
      <c r="J1602" s="34"/>
      <c r="K1602" s="54"/>
      <c r="L1602" s="31"/>
    </row>
    <row r="1603" spans="3:12" ht="13.5" customHeight="1" x14ac:dyDescent="0.25">
      <c r="C1603" s="67"/>
      <c r="D1603" s="44"/>
      <c r="E1603" s="66"/>
      <c r="F1603" s="66"/>
      <c r="G1603" s="68"/>
      <c r="H1603" s="69"/>
      <c r="I1603" s="68"/>
      <c r="J1603" s="34"/>
      <c r="K1603" s="54"/>
      <c r="L1603" s="31"/>
    </row>
    <row r="1604" spans="3:12" ht="13.5" customHeight="1" x14ac:dyDescent="0.25">
      <c r="C1604" s="67"/>
      <c r="D1604" s="44"/>
      <c r="E1604" s="66"/>
      <c r="F1604" s="66"/>
      <c r="G1604" s="68"/>
      <c r="H1604" s="69"/>
      <c r="I1604" s="68"/>
      <c r="J1604" s="34"/>
      <c r="K1604" s="54"/>
      <c r="L1604" s="31"/>
    </row>
    <row r="1605" spans="3:12" ht="13.5" customHeight="1" x14ac:dyDescent="0.25">
      <c r="C1605" s="67"/>
      <c r="D1605" s="44"/>
      <c r="E1605" s="66"/>
      <c r="F1605" s="66"/>
      <c r="G1605" s="68"/>
      <c r="H1605" s="69"/>
      <c r="I1605" s="68"/>
      <c r="J1605" s="34"/>
      <c r="K1605" s="54"/>
      <c r="L1605" s="31"/>
    </row>
    <row r="1606" spans="3:12" ht="13.5" customHeight="1" x14ac:dyDescent="0.25">
      <c r="C1606" s="67"/>
      <c r="D1606" s="44"/>
      <c r="E1606" s="66"/>
      <c r="F1606" s="66"/>
      <c r="G1606" s="68"/>
      <c r="H1606" s="69"/>
      <c r="I1606" s="68"/>
      <c r="J1606" s="34"/>
      <c r="K1606" s="54"/>
      <c r="L1606" s="31"/>
    </row>
    <row r="1607" spans="3:12" ht="13.5" customHeight="1" x14ac:dyDescent="0.25">
      <c r="C1607" s="67"/>
      <c r="D1607" s="44"/>
      <c r="E1607" s="66"/>
      <c r="F1607" s="66"/>
      <c r="G1607" s="68"/>
      <c r="H1607" s="69"/>
      <c r="I1607" s="68"/>
      <c r="J1607" s="34"/>
      <c r="K1607" s="54"/>
      <c r="L1607" s="31"/>
    </row>
    <row r="1608" spans="3:12" ht="13.5" customHeight="1" x14ac:dyDescent="0.25">
      <c r="C1608" s="67"/>
      <c r="D1608" s="44"/>
      <c r="E1608" s="66"/>
      <c r="F1608" s="66"/>
      <c r="G1608" s="68"/>
      <c r="H1608" s="69"/>
      <c r="I1608" s="68"/>
      <c r="J1608" s="34"/>
      <c r="K1608" s="54"/>
      <c r="L1608" s="31"/>
    </row>
    <row r="1609" spans="3:12" ht="13.5" customHeight="1" x14ac:dyDescent="0.25">
      <c r="C1609" s="67"/>
      <c r="D1609" s="44"/>
      <c r="E1609" s="66"/>
      <c r="F1609" s="66"/>
      <c r="G1609" s="68"/>
      <c r="H1609" s="69"/>
      <c r="I1609" s="68"/>
      <c r="J1609" s="34"/>
      <c r="K1609" s="54"/>
      <c r="L1609" s="31"/>
    </row>
    <row r="1610" spans="3:12" ht="13.5" customHeight="1" x14ac:dyDescent="0.25">
      <c r="C1610" s="67"/>
      <c r="D1610" s="44"/>
      <c r="E1610" s="66"/>
      <c r="F1610" s="66"/>
      <c r="G1610" s="68"/>
      <c r="H1610" s="69"/>
      <c r="I1610" s="68"/>
      <c r="J1610" s="34"/>
      <c r="K1610" s="54"/>
      <c r="L1610" s="31"/>
    </row>
    <row r="1611" spans="3:12" ht="13.5" customHeight="1" x14ac:dyDescent="0.25">
      <c r="C1611" s="67"/>
      <c r="D1611" s="44"/>
      <c r="E1611" s="66"/>
      <c r="F1611" s="66"/>
      <c r="G1611" s="68"/>
      <c r="H1611" s="69"/>
      <c r="I1611" s="68"/>
      <c r="J1611" s="34"/>
      <c r="K1611" s="54"/>
      <c r="L1611" s="31"/>
    </row>
    <row r="1612" spans="3:12" ht="13.5" customHeight="1" x14ac:dyDescent="0.25">
      <c r="C1612" s="67"/>
      <c r="D1612" s="44"/>
      <c r="E1612" s="66"/>
      <c r="F1612" s="66"/>
      <c r="G1612" s="68"/>
      <c r="H1612" s="69"/>
      <c r="I1612" s="68"/>
      <c r="J1612" s="34"/>
      <c r="K1612" s="54"/>
      <c r="L1612" s="31"/>
    </row>
    <row r="1613" spans="3:12" ht="13.5" customHeight="1" x14ac:dyDescent="0.25">
      <c r="C1613" s="67"/>
      <c r="D1613" s="44"/>
      <c r="E1613" s="66"/>
      <c r="F1613" s="66"/>
      <c r="G1613" s="68"/>
      <c r="H1613" s="69"/>
      <c r="I1613" s="68"/>
      <c r="J1613" s="34"/>
      <c r="K1613" s="54"/>
      <c r="L1613" s="31"/>
    </row>
    <row r="1614" spans="3:12" ht="13.5" customHeight="1" x14ac:dyDescent="0.25">
      <c r="C1614" s="67"/>
      <c r="D1614" s="44"/>
      <c r="E1614" s="66"/>
      <c r="F1614" s="66"/>
      <c r="G1614" s="68"/>
      <c r="H1614" s="69"/>
      <c r="I1614" s="68"/>
      <c r="J1614" s="34"/>
      <c r="K1614" s="54"/>
      <c r="L1614" s="31"/>
    </row>
    <row r="1615" spans="3:12" ht="13.5" customHeight="1" x14ac:dyDescent="0.25">
      <c r="C1615" s="67"/>
      <c r="D1615" s="44"/>
      <c r="E1615" s="66"/>
      <c r="F1615" s="66"/>
      <c r="G1615" s="68"/>
      <c r="H1615" s="69"/>
      <c r="I1615" s="68"/>
      <c r="J1615" s="34"/>
      <c r="K1615" s="54"/>
      <c r="L1615" s="31"/>
    </row>
    <row r="1616" spans="3:12" ht="13.5" customHeight="1" x14ac:dyDescent="0.25">
      <c r="C1616" s="67"/>
      <c r="D1616" s="44"/>
      <c r="E1616" s="66"/>
      <c r="F1616" s="66"/>
      <c r="G1616" s="68"/>
      <c r="H1616" s="69"/>
      <c r="I1616" s="68"/>
      <c r="J1616" s="34"/>
      <c r="K1616" s="54"/>
      <c r="L1616" s="31"/>
    </row>
    <row r="1617" spans="3:12" ht="13.5" customHeight="1" x14ac:dyDescent="0.25">
      <c r="C1617" s="67"/>
      <c r="D1617" s="44"/>
      <c r="E1617" s="66"/>
      <c r="F1617" s="66"/>
      <c r="G1617" s="68"/>
      <c r="H1617" s="69"/>
      <c r="I1617" s="68"/>
      <c r="J1617" s="34"/>
      <c r="K1617" s="54"/>
      <c r="L1617" s="31"/>
    </row>
    <row r="1618" spans="3:12" ht="15" customHeight="1" x14ac:dyDescent="0.3">
      <c r="C1618" s="67"/>
      <c r="D1618" s="44"/>
      <c r="E1618" s="66"/>
      <c r="F1618" s="66"/>
      <c r="G1618" s="68"/>
      <c r="H1618" s="69"/>
      <c r="I1618" s="68"/>
      <c r="J1618" s="34"/>
      <c r="K1618" s="54"/>
    </row>
    <row r="1619" spans="3:12" ht="15" customHeight="1" x14ac:dyDescent="0.3">
      <c r="C1619" s="67"/>
      <c r="D1619" s="44"/>
      <c r="E1619" s="66"/>
      <c r="F1619" s="66"/>
      <c r="G1619" s="68"/>
      <c r="H1619" s="69"/>
      <c r="I1619" s="68"/>
      <c r="J1619" s="34"/>
      <c r="K1619" s="54"/>
    </row>
    <row r="1620" spans="3:12" ht="15" customHeight="1" x14ac:dyDescent="0.3">
      <c r="C1620" s="67"/>
      <c r="D1620" s="44"/>
      <c r="E1620" s="66"/>
      <c r="F1620" s="66"/>
      <c r="G1620" s="68"/>
      <c r="H1620" s="69"/>
      <c r="I1620" s="68"/>
      <c r="J1620" s="34"/>
    </row>
  </sheetData>
  <autoFilter ref="A21:K752" xr:uid="{00000000-0001-0000-0000-000000000000}">
    <filterColumn colId="1" showButton="0"/>
    <filterColumn colId="2" showButton="0"/>
  </autoFilter>
  <mergeCells count="102">
    <mergeCell ref="B497:D497"/>
    <mergeCell ref="B553:I553"/>
    <mergeCell ref="B499:I499"/>
    <mergeCell ref="B520:I520"/>
    <mergeCell ref="B534:D534"/>
    <mergeCell ref="B543:I543"/>
    <mergeCell ref="B563:I563"/>
    <mergeCell ref="B508:D508"/>
    <mergeCell ref="B1:I1"/>
    <mergeCell ref="B7:I7"/>
    <mergeCell ref="B8:I8"/>
    <mergeCell ref="B9:I9"/>
    <mergeCell ref="G5:I5"/>
    <mergeCell ref="B3:I3"/>
    <mergeCell ref="B387:D387"/>
    <mergeCell ref="B410:D410"/>
    <mergeCell ref="B287:D287"/>
    <mergeCell ref="B405:I405"/>
    <mergeCell ref="B407:I407"/>
    <mergeCell ref="B388:D388"/>
    <mergeCell ref="B409:D409"/>
    <mergeCell ref="B397:I397"/>
    <mergeCell ref="B398:D398"/>
    <mergeCell ref="B399:D399"/>
    <mergeCell ref="B400:I400"/>
    <mergeCell ref="B389:I389"/>
    <mergeCell ref="B394:I394"/>
    <mergeCell ref="B288:C288"/>
    <mergeCell ref="B295:D295"/>
    <mergeCell ref="B11:I11"/>
    <mergeCell ref="B12:I12"/>
    <mergeCell ref="B21:D21"/>
    <mergeCell ref="B22:D22"/>
    <mergeCell ref="B23:I23"/>
    <mergeCell ref="B13:I13"/>
    <mergeCell ref="B14:I14"/>
    <mergeCell ref="B16:D16"/>
    <mergeCell ref="B18:I18"/>
    <mergeCell ref="B20:I20"/>
    <mergeCell ref="E16:E17"/>
    <mergeCell ref="F16:F17"/>
    <mergeCell ref="G16:G17"/>
    <mergeCell ref="H16:H17"/>
    <mergeCell ref="I16:I17"/>
    <mergeCell ref="B597:D597"/>
    <mergeCell ref="B496:I496"/>
    <mergeCell ref="B65:I65"/>
    <mergeCell ref="B294:I294"/>
    <mergeCell ref="B293:I293"/>
    <mergeCell ref="B289:I289"/>
    <mergeCell ref="B283:I283"/>
    <mergeCell ref="B411:I411"/>
    <mergeCell ref="B386:I386"/>
    <mergeCell ref="B310:I310"/>
    <mergeCell ref="B297:I297"/>
    <mergeCell ref="B434:I434"/>
    <mergeCell ref="B480:I480"/>
    <mergeCell ref="B506:I506"/>
    <mergeCell ref="B568:D568"/>
    <mergeCell ref="B296:D296"/>
    <mergeCell ref="B488:I488"/>
    <mergeCell ref="B477:I477"/>
    <mergeCell ref="B478:D478"/>
    <mergeCell ref="B479:D479"/>
    <mergeCell ref="B573:I573"/>
    <mergeCell ref="B569:D569"/>
    <mergeCell ref="B560:I560"/>
    <mergeCell ref="B498:D498"/>
    <mergeCell ref="B562:D562"/>
    <mergeCell ref="B579:D579"/>
    <mergeCell ref="B570:I570"/>
    <mergeCell ref="B509:I509"/>
    <mergeCell ref="B580:D580"/>
    <mergeCell ref="B576:I576"/>
    <mergeCell ref="B578:I578"/>
    <mergeCell ref="B535:I535"/>
    <mergeCell ref="B574:D574"/>
    <mergeCell ref="B575:D575"/>
    <mergeCell ref="B494:I494"/>
    <mergeCell ref="B731:I731"/>
    <mergeCell ref="B502:I502"/>
    <mergeCell ref="B752:H752"/>
    <mergeCell ref="B751:I751"/>
    <mergeCell ref="B599:I599"/>
    <mergeCell ref="B588:I588"/>
    <mergeCell ref="B581:I581"/>
    <mergeCell ref="B750:I750"/>
    <mergeCell ref="B624:I624"/>
    <mergeCell ref="B614:I614"/>
    <mergeCell ref="B590:I590"/>
    <mergeCell ref="B730:D730"/>
    <mergeCell ref="B743:I743"/>
    <mergeCell ref="B749:D749"/>
    <mergeCell ref="B746:I746"/>
    <mergeCell ref="B729:D729"/>
    <mergeCell ref="B598:D598"/>
    <mergeCell ref="B507:D507"/>
    <mergeCell ref="B530:I530"/>
    <mergeCell ref="B567:I567"/>
    <mergeCell ref="B532:I532"/>
    <mergeCell ref="B533:D533"/>
    <mergeCell ref="B561:D561"/>
  </mergeCells>
  <phoneticPr fontId="12" type="noConversion"/>
  <pageMargins left="0.25" right="0.25" top="0.75" bottom="0.75" header="0" footer="0"/>
  <pageSetup paperSize="9" scale="76" orientation="portrait" cellComments="atEnd" r:id="rId1"/>
  <headerFoot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E4028-D857-46E6-AD77-24752AEAC828}">
  <dimension ref="A1:D1"/>
  <sheetViews>
    <sheetView workbookViewId="0">
      <selection activeCell="D2" sqref="D2"/>
    </sheetView>
  </sheetViews>
  <sheetFormatPr defaultRowHeight="15" x14ac:dyDescent="0.25"/>
  <sheetData>
    <row r="1" spans="1:4" x14ac:dyDescent="0.25">
      <c r="A1">
        <v>30</v>
      </c>
      <c r="B1">
        <v>19900</v>
      </c>
      <c r="C1" s="12">
        <f>+B1/A1</f>
        <v>663.33333333333337</v>
      </c>
      <c r="D1">
        <f>+C1*A1</f>
        <v>19900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60"/>
  <sheetViews>
    <sheetView workbookViewId="0">
      <pane ySplit="1" topLeftCell="A77" activePane="bottomLeft" state="frozen"/>
      <selection pane="bottomLeft" activeCell="B95" sqref="B95"/>
    </sheetView>
  </sheetViews>
  <sheetFormatPr defaultColWidth="14.42578125" defaultRowHeight="15" customHeight="1" x14ac:dyDescent="0.25"/>
  <cols>
    <col min="1" max="1" width="11.42578125" customWidth="1"/>
    <col min="2" max="2" width="21.5703125" customWidth="1"/>
    <col min="3" max="3" width="23.5703125" customWidth="1"/>
    <col min="4" max="4" width="22.140625" customWidth="1"/>
    <col min="5" max="7" width="8.7109375" customWidth="1"/>
    <col min="8" max="8" width="11.5703125" bestFit="1" customWidth="1"/>
    <col min="9" max="12" width="8.7109375" customWidth="1"/>
  </cols>
  <sheetData>
    <row r="1" spans="1:5" ht="15.75" customHeight="1" x14ac:dyDescent="0.25"/>
    <row r="2" spans="1:5" ht="15.75" customHeight="1" x14ac:dyDescent="0.25">
      <c r="A2" s="3">
        <v>44322200</v>
      </c>
      <c r="B2" s="4" t="s">
        <v>56</v>
      </c>
    </row>
    <row r="3" spans="1:5" ht="15.75" customHeight="1" x14ac:dyDescent="0.25">
      <c r="A3" s="3">
        <v>92111120</v>
      </c>
      <c r="B3" s="4" t="s">
        <v>57</v>
      </c>
    </row>
    <row r="4" spans="1:5" ht="15.75" customHeight="1" x14ac:dyDescent="0.25">
      <c r="A4" s="3">
        <v>76111200</v>
      </c>
      <c r="B4" s="4" t="s">
        <v>58</v>
      </c>
      <c r="D4" s="12"/>
    </row>
    <row r="5" spans="1:5" ht="15.75" customHeight="1" x14ac:dyDescent="0.25">
      <c r="A5" s="3">
        <v>71351380</v>
      </c>
      <c r="B5" s="4" t="s">
        <v>59</v>
      </c>
      <c r="D5" s="12"/>
    </row>
    <row r="6" spans="1:5" ht="15.75" customHeight="1" x14ac:dyDescent="0.25">
      <c r="A6" s="3" t="s">
        <v>62</v>
      </c>
      <c r="B6" s="4" t="s">
        <v>63</v>
      </c>
    </row>
    <row r="7" spans="1:5" ht="15.75" customHeight="1" x14ac:dyDescent="0.25">
      <c r="A7" s="3" t="s">
        <v>64</v>
      </c>
      <c r="B7" s="4" t="s">
        <v>65</v>
      </c>
    </row>
    <row r="8" spans="1:5" ht="15.75" customHeight="1" x14ac:dyDescent="0.25">
      <c r="B8" s="3"/>
      <c r="C8" s="4"/>
    </row>
    <row r="9" spans="1:5" ht="15.75" customHeight="1" x14ac:dyDescent="0.25">
      <c r="B9" s="3"/>
      <c r="C9" s="4"/>
    </row>
    <row r="10" spans="1:5" ht="15.75" customHeight="1" x14ac:dyDescent="0.25"/>
    <row r="11" spans="1:5" ht="15.75" customHeight="1" x14ac:dyDescent="0.25">
      <c r="A11" s="15">
        <v>50411120</v>
      </c>
      <c r="B11" s="16" t="s">
        <v>66</v>
      </c>
      <c r="C11" s="4"/>
      <c r="D11" s="14"/>
    </row>
    <row r="12" spans="1:5" ht="15.75" customHeight="1" x14ac:dyDescent="0.25">
      <c r="B12" s="3"/>
      <c r="C12" s="4"/>
      <c r="D12" s="14"/>
    </row>
    <row r="13" spans="1:5" ht="15.75" customHeight="1" x14ac:dyDescent="0.25">
      <c r="A13" s="17">
        <v>50531110</v>
      </c>
      <c r="B13" s="4" t="s">
        <v>67</v>
      </c>
      <c r="C13" s="1"/>
      <c r="D13" s="14"/>
      <c r="E13" s="1"/>
    </row>
    <row r="14" spans="1:5" ht="15.75" customHeight="1" x14ac:dyDescent="0.25">
      <c r="A14" s="17" t="s">
        <v>69</v>
      </c>
      <c r="B14" s="4" t="s">
        <v>68</v>
      </c>
      <c r="C14" s="4"/>
      <c r="D14" s="14"/>
      <c r="E14" s="1"/>
    </row>
    <row r="15" spans="1:5" ht="15.75" customHeight="1" x14ac:dyDescent="0.25">
      <c r="A15" s="17" t="s">
        <v>70</v>
      </c>
      <c r="B15" s="4" t="s">
        <v>55</v>
      </c>
      <c r="C15" s="1"/>
      <c r="D15" s="14"/>
      <c r="E15" s="1"/>
    </row>
    <row r="16" spans="1:5" ht="15.75" customHeight="1" x14ac:dyDescent="0.25">
      <c r="A16" s="17" t="s">
        <v>72</v>
      </c>
      <c r="B16" s="4" t="s">
        <v>71</v>
      </c>
      <c r="C16" s="1"/>
      <c r="D16" s="14"/>
      <c r="E16" s="1"/>
    </row>
    <row r="17" spans="1:5" ht="15.75" customHeight="1" x14ac:dyDescent="0.25">
      <c r="A17" s="17">
        <v>22211100</v>
      </c>
      <c r="B17" s="4" t="s">
        <v>73</v>
      </c>
      <c r="C17" s="4"/>
      <c r="D17" s="14"/>
      <c r="E17" s="1"/>
    </row>
    <row r="18" spans="1:5" ht="15.75" customHeight="1" x14ac:dyDescent="0.25">
      <c r="B18" s="3"/>
      <c r="C18" s="4"/>
      <c r="D18" s="14"/>
    </row>
    <row r="19" spans="1:5" ht="15.75" customHeight="1" x14ac:dyDescent="0.25">
      <c r="A19" s="3">
        <v>90511240</v>
      </c>
      <c r="B19" s="4" t="s">
        <v>77</v>
      </c>
    </row>
    <row r="20" spans="1:5" ht="15.75" customHeight="1" x14ac:dyDescent="0.25">
      <c r="A20" s="3">
        <v>90511220</v>
      </c>
      <c r="B20" s="4" t="s">
        <v>74</v>
      </c>
    </row>
    <row r="21" spans="1:5" ht="15.75" customHeight="1" x14ac:dyDescent="0.25">
      <c r="A21" s="3">
        <v>90511100</v>
      </c>
      <c r="B21" s="4" t="s">
        <v>75</v>
      </c>
      <c r="C21" s="4"/>
    </row>
    <row r="22" spans="1:5" ht="15.75" customHeight="1" x14ac:dyDescent="0.25">
      <c r="A22" s="3">
        <v>90511160</v>
      </c>
      <c r="B22" s="4" t="s">
        <v>76</v>
      </c>
      <c r="C22" s="4"/>
    </row>
    <row r="23" spans="1:5" ht="15.75" customHeight="1" x14ac:dyDescent="0.25">
      <c r="A23" s="3">
        <v>90511250</v>
      </c>
      <c r="B23" s="4" t="s">
        <v>78</v>
      </c>
    </row>
    <row r="24" spans="1:5" ht="15.75" customHeight="1" x14ac:dyDescent="0.25">
      <c r="A24" s="3">
        <v>90521210</v>
      </c>
      <c r="B24" s="4" t="s">
        <v>79</v>
      </c>
    </row>
    <row r="25" spans="1:5" ht="15.75" customHeight="1" x14ac:dyDescent="0.25">
      <c r="A25" s="3">
        <v>90721190</v>
      </c>
      <c r="B25" s="4" t="s">
        <v>80</v>
      </c>
      <c r="C25" s="4"/>
    </row>
    <row r="26" spans="1:5" ht="15.75" customHeight="1" x14ac:dyDescent="0.25">
      <c r="A26" s="3">
        <v>90731230</v>
      </c>
      <c r="B26" s="4" t="s">
        <v>81</v>
      </c>
    </row>
    <row r="27" spans="1:5" ht="15.75" customHeight="1" x14ac:dyDescent="0.25">
      <c r="A27" s="3">
        <v>90731330</v>
      </c>
      <c r="B27" s="4" t="s">
        <v>82</v>
      </c>
      <c r="C27" s="4"/>
    </row>
    <row r="28" spans="1:5" ht="15.75" customHeight="1" x14ac:dyDescent="0.25">
      <c r="A28" s="3" t="s">
        <v>83</v>
      </c>
      <c r="B28" s="4" t="s">
        <v>84</v>
      </c>
      <c r="C28" s="4"/>
    </row>
    <row r="29" spans="1:5" ht="15.75" customHeight="1" x14ac:dyDescent="0.25">
      <c r="A29" s="3" t="s">
        <v>85</v>
      </c>
      <c r="B29" s="4" t="s">
        <v>86</v>
      </c>
    </row>
    <row r="30" spans="1:5" ht="15.75" customHeight="1" x14ac:dyDescent="0.25">
      <c r="A30" s="3" t="s">
        <v>87</v>
      </c>
      <c r="B30" s="4" t="s">
        <v>88</v>
      </c>
      <c r="C30" s="4"/>
    </row>
    <row r="31" spans="1:5" ht="15.75" customHeight="1" x14ac:dyDescent="0.25">
      <c r="A31" s="3">
        <v>79131100</v>
      </c>
      <c r="B31" s="4" t="s">
        <v>89</v>
      </c>
    </row>
    <row r="32" spans="1:5" ht="15.75" customHeight="1" x14ac:dyDescent="0.25">
      <c r="A32" s="3" t="s">
        <v>90</v>
      </c>
      <c r="B32" s="4" t="s">
        <v>91</v>
      </c>
      <c r="C32" s="4"/>
      <c r="D32" s="5"/>
    </row>
    <row r="33" spans="1:4" ht="15.75" customHeight="1" x14ac:dyDescent="0.25"/>
    <row r="34" spans="1:4" ht="54.75" customHeight="1" x14ac:dyDescent="0.25">
      <c r="A34" s="18" t="s">
        <v>92</v>
      </c>
      <c r="B34" s="19" t="s">
        <v>93</v>
      </c>
      <c r="C34" s="4"/>
      <c r="D34" s="5"/>
    </row>
    <row r="35" spans="1:4" ht="15.75" customHeight="1" x14ac:dyDescent="0.25">
      <c r="A35" s="3">
        <v>44141200</v>
      </c>
      <c r="B35" s="4" t="s">
        <v>94</v>
      </c>
    </row>
    <row r="36" spans="1:4" ht="15.75" customHeight="1" x14ac:dyDescent="0.25">
      <c r="A36" s="3" t="s">
        <v>95</v>
      </c>
      <c r="B36" s="4" t="s">
        <v>96</v>
      </c>
      <c r="C36" s="4"/>
    </row>
    <row r="37" spans="1:4" ht="15.75" customHeight="1" x14ac:dyDescent="0.25">
      <c r="A37" s="3">
        <v>39141200</v>
      </c>
      <c r="B37" s="4" t="s">
        <v>97</v>
      </c>
    </row>
    <row r="38" spans="1:4" ht="15.75" customHeight="1" x14ac:dyDescent="0.25">
      <c r="A38" s="3">
        <v>39511120</v>
      </c>
      <c r="B38" s="4" t="s">
        <v>98</v>
      </c>
    </row>
    <row r="39" spans="1:4" ht="15.75" customHeight="1" x14ac:dyDescent="0.25">
      <c r="A39" s="3" t="s">
        <v>99</v>
      </c>
      <c r="B39" s="4" t="s">
        <v>100</v>
      </c>
    </row>
    <row r="40" spans="1:4" ht="15.75" customHeight="1" x14ac:dyDescent="0.25">
      <c r="A40" s="3">
        <v>39511190</v>
      </c>
      <c r="B40" s="4" t="s">
        <v>101</v>
      </c>
    </row>
    <row r="41" spans="1:4" ht="15.75" customHeight="1" x14ac:dyDescent="0.25">
      <c r="A41" s="3">
        <v>33761600</v>
      </c>
      <c r="B41" s="4" t="s">
        <v>102</v>
      </c>
    </row>
    <row r="42" spans="1:4" ht="15.75" customHeight="1" x14ac:dyDescent="0.25">
      <c r="A42" s="3" t="s">
        <v>104</v>
      </c>
      <c r="B42" s="4" t="s">
        <v>103</v>
      </c>
    </row>
    <row r="43" spans="1:4" ht="15.75" customHeight="1" x14ac:dyDescent="0.25">
      <c r="A43" s="3" t="s">
        <v>106</v>
      </c>
      <c r="B43" s="4" t="s">
        <v>105</v>
      </c>
    </row>
    <row r="44" spans="1:4" ht="15.75" customHeight="1" x14ac:dyDescent="0.25">
      <c r="A44" s="3" t="s">
        <v>108</v>
      </c>
      <c r="B44" s="4" t="s">
        <v>107</v>
      </c>
    </row>
    <row r="45" spans="1:4" ht="15.75" customHeight="1" x14ac:dyDescent="0.25">
      <c r="A45" s="3" t="s">
        <v>109</v>
      </c>
      <c r="B45" s="4" t="s">
        <v>110</v>
      </c>
    </row>
    <row r="46" spans="1:4" ht="15.75" customHeight="1" x14ac:dyDescent="0.25">
      <c r="A46" s="3" t="s">
        <v>111</v>
      </c>
      <c r="B46" s="20" t="s">
        <v>112</v>
      </c>
    </row>
    <row r="47" spans="1:4" ht="15.75" customHeight="1" x14ac:dyDescent="0.25">
      <c r="A47" s="3">
        <v>44611200</v>
      </c>
      <c r="B47" s="20" t="s">
        <v>113</v>
      </c>
    </row>
    <row r="48" spans="1:4" ht="15.75" customHeight="1" x14ac:dyDescent="0.25">
      <c r="A48" s="3" t="s">
        <v>114</v>
      </c>
      <c r="B48" s="20" t="s">
        <v>115</v>
      </c>
    </row>
    <row r="49" spans="1:5" ht="15.75" customHeight="1" x14ac:dyDescent="0.25"/>
    <row r="50" spans="1:5" ht="15.75" customHeight="1" x14ac:dyDescent="0.25"/>
    <row r="51" spans="1:5" ht="15.75" customHeight="1" x14ac:dyDescent="0.25"/>
    <row r="52" spans="1:5" ht="15.75" customHeight="1" x14ac:dyDescent="0.25">
      <c r="A52" s="3" t="s">
        <v>116</v>
      </c>
      <c r="B52" s="20" t="s">
        <v>117</v>
      </c>
    </row>
    <row r="53" spans="1:5" ht="15.75" customHeight="1" x14ac:dyDescent="0.25">
      <c r="A53" s="3" t="s">
        <v>118</v>
      </c>
      <c r="B53" s="20" t="s">
        <v>119</v>
      </c>
    </row>
    <row r="54" spans="1:5" ht="15.75" customHeight="1" x14ac:dyDescent="0.25">
      <c r="A54" s="3" t="s">
        <v>120</v>
      </c>
      <c r="B54" s="20" t="s">
        <v>121</v>
      </c>
    </row>
    <row r="55" spans="1:5" ht="15.75" customHeight="1" x14ac:dyDescent="0.25">
      <c r="A55" s="3" t="s">
        <v>60</v>
      </c>
      <c r="B55" s="20" t="s">
        <v>61</v>
      </c>
    </row>
    <row r="56" spans="1:5" ht="15.75" customHeight="1" x14ac:dyDescent="0.25">
      <c r="A56" s="3" t="s">
        <v>122</v>
      </c>
      <c r="B56" s="22" t="s">
        <v>123</v>
      </c>
    </row>
    <row r="57" spans="1:5" ht="15.75" customHeight="1" x14ac:dyDescent="0.25">
      <c r="A57" s="3">
        <v>16311400</v>
      </c>
      <c r="B57" s="20" t="s">
        <v>124</v>
      </c>
    </row>
    <row r="58" spans="1:5" ht="15.75" customHeight="1" x14ac:dyDescent="0.25">
      <c r="A58" s="3" t="s">
        <v>125</v>
      </c>
      <c r="B58" s="20" t="s">
        <v>126</v>
      </c>
    </row>
    <row r="59" spans="1:5" ht="15.75" customHeight="1" x14ac:dyDescent="0.25">
      <c r="A59" s="3" t="s">
        <v>128</v>
      </c>
      <c r="B59" s="20" t="s">
        <v>127</v>
      </c>
    </row>
    <row r="60" spans="1:5" ht="15.75" customHeight="1" x14ac:dyDescent="0.25">
      <c r="A60" s="3" t="s">
        <v>129</v>
      </c>
      <c r="B60" s="20" t="s">
        <v>130</v>
      </c>
    </row>
    <row r="61" spans="1:5" ht="15.75" customHeight="1" x14ac:dyDescent="0.25"/>
    <row r="62" spans="1:5" ht="15.75" customHeight="1" x14ac:dyDescent="0.25">
      <c r="A62" s="3" t="s">
        <v>141</v>
      </c>
      <c r="B62" s="20" t="s">
        <v>131</v>
      </c>
      <c r="D62" t="s">
        <v>132</v>
      </c>
    </row>
    <row r="63" spans="1:5" ht="15.75" customHeight="1" x14ac:dyDescent="0.25">
      <c r="A63" s="3" t="s">
        <v>140</v>
      </c>
      <c r="B63" s="20" t="s">
        <v>133</v>
      </c>
      <c r="D63" t="s">
        <v>11</v>
      </c>
      <c r="E63" t="s">
        <v>134</v>
      </c>
    </row>
    <row r="64" spans="1:5" ht="15.75" customHeight="1" x14ac:dyDescent="0.25">
      <c r="A64" s="3">
        <v>32551290</v>
      </c>
      <c r="B64" s="20" t="s">
        <v>135</v>
      </c>
      <c r="D64" t="s">
        <v>11</v>
      </c>
    </row>
    <row r="65" spans="1:4" ht="15.75" customHeight="1" x14ac:dyDescent="0.25">
      <c r="A65" s="3" t="s">
        <v>136</v>
      </c>
      <c r="B65" s="20" t="s">
        <v>137</v>
      </c>
      <c r="D65" t="s">
        <v>11</v>
      </c>
    </row>
    <row r="66" spans="1:4" ht="15.75" customHeight="1" x14ac:dyDescent="0.25">
      <c r="A66" s="3">
        <v>22451280</v>
      </c>
      <c r="B66" s="20" t="s">
        <v>142</v>
      </c>
    </row>
    <row r="67" spans="1:4" ht="15.75" customHeight="1" x14ac:dyDescent="0.25"/>
    <row r="68" spans="1:4" ht="15.75" customHeight="1" x14ac:dyDescent="0.25">
      <c r="A68" s="3">
        <v>92311140</v>
      </c>
      <c r="B68" s="20" t="s">
        <v>143</v>
      </c>
    </row>
    <row r="69" spans="1:4" ht="15.75" customHeight="1" x14ac:dyDescent="0.25">
      <c r="A69" s="3" t="s">
        <v>144</v>
      </c>
      <c r="B69" s="20" t="s">
        <v>145</v>
      </c>
    </row>
    <row r="70" spans="1:4" ht="15.75" customHeight="1" x14ac:dyDescent="0.25">
      <c r="A70" s="3">
        <v>42911150</v>
      </c>
      <c r="B70" s="20" t="s">
        <v>146</v>
      </c>
    </row>
    <row r="71" spans="1:4" ht="15.75" customHeight="1" x14ac:dyDescent="0.25"/>
    <row r="72" spans="1:4" ht="15.75" customHeight="1" x14ac:dyDescent="0.25"/>
    <row r="73" spans="1:4" ht="15.75" customHeight="1" x14ac:dyDescent="0.25">
      <c r="A73" s="3" t="s">
        <v>151</v>
      </c>
      <c r="B73" s="20" t="s">
        <v>149</v>
      </c>
    </row>
    <row r="74" spans="1:4" ht="15.75" customHeight="1" x14ac:dyDescent="0.25">
      <c r="A74" s="3" t="s">
        <v>152</v>
      </c>
      <c r="B74" s="20" t="s">
        <v>150</v>
      </c>
    </row>
    <row r="75" spans="1:4" ht="15.75" customHeight="1" x14ac:dyDescent="0.25">
      <c r="A75" s="3">
        <v>98341140</v>
      </c>
      <c r="B75" s="20" t="s">
        <v>153</v>
      </c>
    </row>
    <row r="76" spans="1:4" ht="15.75" customHeight="1" x14ac:dyDescent="0.25">
      <c r="A76" s="3" t="s">
        <v>155</v>
      </c>
      <c r="B76" s="20" t="s">
        <v>154</v>
      </c>
    </row>
    <row r="77" spans="1:4" ht="15.75" customHeight="1" x14ac:dyDescent="0.25"/>
    <row r="78" spans="1:4" ht="15.75" customHeight="1" x14ac:dyDescent="0.25">
      <c r="A78" s="3" t="s">
        <v>156</v>
      </c>
      <c r="B78" s="20" t="s">
        <v>157</v>
      </c>
    </row>
    <row r="79" spans="1:4" ht="15.75" customHeight="1" x14ac:dyDescent="0.25">
      <c r="A79" s="3" t="s">
        <v>158</v>
      </c>
      <c r="B79" s="20" t="s">
        <v>159</v>
      </c>
    </row>
    <row r="80" spans="1:4" ht="15.75" customHeight="1" x14ac:dyDescent="0.25">
      <c r="A80" s="3" t="s">
        <v>160</v>
      </c>
      <c r="B80" s="20" t="s">
        <v>161</v>
      </c>
    </row>
    <row r="81" spans="1:4" ht="15.75" customHeight="1" x14ac:dyDescent="0.25">
      <c r="A81" s="3">
        <v>79821190</v>
      </c>
      <c r="B81" s="20" t="s">
        <v>162</v>
      </c>
    </row>
    <row r="82" spans="1:4" ht="15.75" customHeight="1" x14ac:dyDescent="0.25">
      <c r="A82" s="3" t="s">
        <v>163</v>
      </c>
      <c r="B82" s="20" t="s">
        <v>164</v>
      </c>
    </row>
    <row r="83" spans="1:4" ht="15.75" customHeight="1" x14ac:dyDescent="0.25">
      <c r="A83" s="3" t="s">
        <v>167</v>
      </c>
      <c r="B83" s="20" t="s">
        <v>168</v>
      </c>
    </row>
    <row r="84" spans="1:4" ht="15.75" customHeight="1" x14ac:dyDescent="0.25">
      <c r="A84" s="3" t="s">
        <v>108</v>
      </c>
      <c r="B84" s="20" t="s">
        <v>107</v>
      </c>
    </row>
    <row r="85" spans="1:4" ht="15.75" customHeight="1" x14ac:dyDescent="0.25"/>
    <row r="86" spans="1:4" ht="15.75" customHeight="1" x14ac:dyDescent="0.25">
      <c r="A86" s="3" t="s">
        <v>170</v>
      </c>
      <c r="B86" s="20" t="s">
        <v>169</v>
      </c>
    </row>
    <row r="87" spans="1:4" ht="15.75" customHeight="1" x14ac:dyDescent="0.25">
      <c r="A87" s="3" t="s">
        <v>171</v>
      </c>
      <c r="B87" s="20" t="s">
        <v>172</v>
      </c>
    </row>
    <row r="88" spans="1:4" ht="15.75" customHeight="1" x14ac:dyDescent="0.25">
      <c r="A88" s="3">
        <v>18441100</v>
      </c>
      <c r="B88" s="20" t="s">
        <v>148</v>
      </c>
    </row>
    <row r="89" spans="1:4" ht="15.75" customHeight="1" x14ac:dyDescent="0.25">
      <c r="A89" s="3" t="s">
        <v>173</v>
      </c>
      <c r="B89" s="20" t="s">
        <v>174</v>
      </c>
    </row>
    <row r="90" spans="1:4" ht="15.75" customHeight="1" x14ac:dyDescent="0.25">
      <c r="A90" s="3" t="s">
        <v>160</v>
      </c>
      <c r="B90" s="20" t="s">
        <v>161</v>
      </c>
    </row>
    <row r="91" spans="1:4" ht="15.75" customHeight="1" x14ac:dyDescent="0.25">
      <c r="A91" s="3" t="s">
        <v>176</v>
      </c>
      <c r="B91" s="4" t="s">
        <v>175</v>
      </c>
    </row>
    <row r="92" spans="1:4" ht="15.75" customHeight="1" x14ac:dyDescent="0.25">
      <c r="A92" s="3" t="s">
        <v>177</v>
      </c>
      <c r="B92" s="4" t="s">
        <v>178</v>
      </c>
    </row>
    <row r="93" spans="1:4" ht="15.75" customHeight="1" x14ac:dyDescent="0.25">
      <c r="A93" s="3" t="s">
        <v>179</v>
      </c>
      <c r="B93" s="4" t="s">
        <v>180</v>
      </c>
    </row>
    <row r="94" spans="1:4" ht="15.75" customHeight="1" x14ac:dyDescent="0.25">
      <c r="A94" s="3">
        <v>50111260</v>
      </c>
      <c r="B94" s="4" t="s">
        <v>181</v>
      </c>
    </row>
    <row r="95" spans="1:4" ht="15.75" customHeight="1" x14ac:dyDescent="0.3">
      <c r="A95" s="3">
        <v>79991190</v>
      </c>
      <c r="B95" s="20" t="s">
        <v>182</v>
      </c>
      <c r="C95" s="24"/>
      <c r="D95" s="12"/>
    </row>
    <row r="96" spans="1:4" ht="15.75" customHeight="1" x14ac:dyDescent="0.25">
      <c r="A96">
        <v>79211130</v>
      </c>
    </row>
    <row r="97" spans="1:3" ht="15.75" customHeight="1" x14ac:dyDescent="0.25">
      <c r="A97" s="3">
        <v>50111260</v>
      </c>
      <c r="B97" s="4" t="s">
        <v>181</v>
      </c>
    </row>
    <row r="98" spans="1:3" ht="15.75" customHeight="1" x14ac:dyDescent="0.25"/>
    <row r="99" spans="1:3" ht="15.75" customHeight="1" x14ac:dyDescent="0.25">
      <c r="A99" s="3">
        <v>51511160</v>
      </c>
      <c r="B99" s="4" t="s">
        <v>959</v>
      </c>
    </row>
    <row r="100" spans="1:3" ht="15.75" customHeight="1" x14ac:dyDescent="0.25">
      <c r="A100" s="3">
        <v>51621100</v>
      </c>
      <c r="B100" s="4" t="s">
        <v>960</v>
      </c>
    </row>
    <row r="101" spans="1:3" ht="15.75" customHeight="1" x14ac:dyDescent="0.25">
      <c r="B101" s="25"/>
      <c r="C101" s="12"/>
    </row>
    <row r="102" spans="1:3" ht="15.75" customHeight="1" x14ac:dyDescent="0.25"/>
    <row r="103" spans="1:3" ht="15.75" customHeight="1" x14ac:dyDescent="0.25">
      <c r="C103" s="10">
        <v>71351540</v>
      </c>
    </row>
    <row r="104" spans="1:3" ht="15.75" customHeight="1" x14ac:dyDescent="0.25"/>
    <row r="105" spans="1:3" ht="15.75" customHeight="1" x14ac:dyDescent="0.25">
      <c r="C105" s="142">
        <f>1000000-611665</f>
        <v>388335</v>
      </c>
    </row>
    <row r="106" spans="1:3" ht="15.75" customHeight="1" x14ac:dyDescent="0.25"/>
    <row r="107" spans="1:3" ht="15.75" customHeight="1" x14ac:dyDescent="0.25"/>
    <row r="108" spans="1:3" ht="15.75" customHeight="1" x14ac:dyDescent="0.25"/>
    <row r="109" spans="1:3" ht="15.75" customHeight="1" x14ac:dyDescent="0.25"/>
    <row r="110" spans="1:3" ht="15.75" customHeight="1" x14ac:dyDescent="0.25"/>
    <row r="111" spans="1:3" ht="15.75" customHeight="1" x14ac:dyDescent="0.25"/>
    <row r="112" spans="1:3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</sheetData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94F36-F915-4B12-8CBD-C2BA1AF86D5A}">
  <dimension ref="A1:K22"/>
  <sheetViews>
    <sheetView zoomScale="85" zoomScaleNormal="85" workbookViewId="0">
      <selection sqref="A1:K3"/>
    </sheetView>
  </sheetViews>
  <sheetFormatPr defaultRowHeight="15" x14ac:dyDescent="0.25"/>
  <cols>
    <col min="2" max="2" width="10.5703125" bestFit="1" customWidth="1"/>
  </cols>
  <sheetData>
    <row r="1" spans="1:11" ht="108" x14ac:dyDescent="0.25">
      <c r="A1" s="119" t="s">
        <v>714</v>
      </c>
      <c r="B1" s="176">
        <v>37531210</v>
      </c>
      <c r="C1" s="174" t="s">
        <v>1078</v>
      </c>
      <c r="D1" s="177" t="s">
        <v>1074</v>
      </c>
      <c r="E1" s="175" t="s">
        <v>191</v>
      </c>
      <c r="F1" s="175" t="s">
        <v>11</v>
      </c>
      <c r="G1" s="175">
        <v>0</v>
      </c>
      <c r="H1" s="175">
        <v>15</v>
      </c>
      <c r="I1" s="175">
        <f>+H1*G1/1000</f>
        <v>0</v>
      </c>
      <c r="J1" s="99">
        <v>4269</v>
      </c>
      <c r="K1" s="54">
        <f>G1*H1</f>
        <v>0</v>
      </c>
    </row>
    <row r="2" spans="1:11" ht="108" x14ac:dyDescent="0.25">
      <c r="A2" s="119" t="s">
        <v>714</v>
      </c>
      <c r="B2" s="176">
        <v>37531240</v>
      </c>
      <c r="C2" s="174" t="s">
        <v>1079</v>
      </c>
      <c r="D2" s="177" t="s">
        <v>1075</v>
      </c>
      <c r="E2" s="175" t="s">
        <v>191</v>
      </c>
      <c r="F2" s="175" t="s">
        <v>11</v>
      </c>
      <c r="G2" s="175">
        <v>0</v>
      </c>
      <c r="H2" s="175">
        <v>15</v>
      </c>
      <c r="I2" s="175">
        <f>+H2*G2/1000</f>
        <v>0</v>
      </c>
      <c r="J2" s="99">
        <v>5122</v>
      </c>
      <c r="K2" s="54">
        <f>G2*H2</f>
        <v>0</v>
      </c>
    </row>
    <row r="3" spans="1:11" ht="148.5" x14ac:dyDescent="0.25">
      <c r="A3" s="119" t="s">
        <v>714</v>
      </c>
      <c r="B3" s="176">
        <v>37531220</v>
      </c>
      <c r="C3" s="174" t="s">
        <v>1077</v>
      </c>
      <c r="D3" s="177" t="s">
        <v>1076</v>
      </c>
      <c r="E3" s="175" t="s">
        <v>191</v>
      </c>
      <c r="F3" s="175" t="s">
        <v>11</v>
      </c>
      <c r="G3" s="175">
        <v>0</v>
      </c>
      <c r="H3" s="175">
        <v>15</v>
      </c>
      <c r="I3" s="175">
        <f>+H3*G3/1000</f>
        <v>0</v>
      </c>
      <c r="J3" s="99">
        <v>5122</v>
      </c>
      <c r="K3" s="54">
        <f>G3*H3</f>
        <v>0</v>
      </c>
    </row>
    <row r="22" spans="11:11" x14ac:dyDescent="0.25">
      <c r="K22" s="3">
        <v>79951100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2E5B4-2537-45F7-A6A5-BFD6232E80BD}">
  <dimension ref="A1:C4"/>
  <sheetViews>
    <sheetView workbookViewId="0">
      <selection activeCell="C4" sqref="C4"/>
    </sheetView>
  </sheetViews>
  <sheetFormatPr defaultRowHeight="15" x14ac:dyDescent="0.25"/>
  <cols>
    <col min="1" max="1" width="11.7109375" bestFit="1" customWidth="1"/>
  </cols>
  <sheetData>
    <row r="1" spans="1:3" x14ac:dyDescent="0.25">
      <c r="A1">
        <v>2949600</v>
      </c>
      <c r="C1">
        <f>+A1*C4/100</f>
        <v>278530.07506599615</v>
      </c>
    </row>
    <row r="3" spans="1:3" x14ac:dyDescent="0.25">
      <c r="A3">
        <v>3390350</v>
      </c>
    </row>
    <row r="4" spans="1:3" x14ac:dyDescent="0.25">
      <c r="A4">
        <v>320150</v>
      </c>
      <c r="C4">
        <f>+A4/A3*100</f>
        <v>9.4429778636423976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Պլան՝ 2025</vt:lpstr>
      <vt:lpstr>Sheet2</vt:lpstr>
      <vt:lpstr>Նշումներ</vt:lpstr>
      <vt:lpstr>Sheet1</vt:lpstr>
      <vt:lpstr>Sheet3</vt:lpstr>
      <vt:lpstr>'Պլան՝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</dc:creator>
  <cp:lastModifiedBy>Vahe Vardanyan</cp:lastModifiedBy>
  <cp:lastPrinted>2023-02-09T10:41:48Z</cp:lastPrinted>
  <dcterms:created xsi:type="dcterms:W3CDTF">2022-02-21T09:25:55Z</dcterms:created>
  <dcterms:modified xsi:type="dcterms:W3CDTF">2025-05-29T12:30:54Z</dcterms:modified>
</cp:coreProperties>
</file>