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679A204-AB14-46D6-8DB4-19E2B342BD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Պլան՝ 2025" sheetId="1" r:id="rId1"/>
    <sheet name="Sheet2" sheetId="4" r:id="rId2"/>
    <sheet name="Նշումներ" sheetId="2" r:id="rId3"/>
    <sheet name="Sheet1" sheetId="3" r:id="rId4"/>
    <sheet name="Sheet3" sheetId="5" r:id="rId5"/>
  </sheets>
  <definedNames>
    <definedName name="_Hlk159844292" localSheetId="0">'Պլան՝ 2025'!#REF!</definedName>
    <definedName name="_xlnm._FilterDatabase" localSheetId="0" hidden="1">'Պլան՝ 2025'!$A$21:$K$611</definedName>
    <definedName name="_xlnm.Print_Area" localSheetId="0">'Պլան՝ 2025'!$B$1:$I$611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7" i="1" l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37" i="1"/>
  <c r="K538" i="1"/>
  <c r="K539" i="1"/>
  <c r="K540" i="1"/>
  <c r="K541" i="1"/>
  <c r="K542" i="1"/>
  <c r="K543" i="1"/>
  <c r="K544" i="1"/>
  <c r="K545" i="1"/>
  <c r="K546" i="1"/>
  <c r="K547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457" i="1"/>
  <c r="K583" i="1"/>
  <c r="I583" i="1"/>
  <c r="I321" i="1"/>
  <c r="K321" i="1"/>
  <c r="K208" i="1"/>
  <c r="K209" i="1"/>
  <c r="K210" i="1"/>
  <c r="I208" i="1"/>
  <c r="I209" i="1"/>
  <c r="I207" i="1"/>
  <c r="K207" i="1"/>
  <c r="K364" i="1"/>
  <c r="I364" i="1"/>
  <c r="I232" i="1"/>
  <c r="K232" i="1"/>
  <c r="I231" i="1"/>
  <c r="K231" i="1"/>
  <c r="K454" i="1"/>
  <c r="K455" i="1"/>
  <c r="K456" i="1"/>
  <c r="K548" i="1"/>
  <c r="I455" i="1"/>
  <c r="I456" i="1"/>
  <c r="I454" i="1"/>
  <c r="K424" i="1"/>
  <c r="K425" i="1"/>
  <c r="K426" i="1"/>
  <c r="K427" i="1"/>
  <c r="K428" i="1"/>
  <c r="K429" i="1"/>
  <c r="K430" i="1"/>
  <c r="K431" i="1"/>
  <c r="K432" i="1"/>
  <c r="K433" i="1"/>
  <c r="K434" i="1"/>
  <c r="I425" i="1"/>
  <c r="I426" i="1"/>
  <c r="I427" i="1"/>
  <c r="I428" i="1"/>
  <c r="I429" i="1"/>
  <c r="I430" i="1"/>
  <c r="I431" i="1"/>
  <c r="I432" i="1"/>
  <c r="I433" i="1"/>
  <c r="I434" i="1"/>
  <c r="A425" i="1"/>
  <c r="A426" i="1"/>
  <c r="A427" i="1"/>
  <c r="A428" i="1"/>
  <c r="A429" i="1"/>
  <c r="A430" i="1"/>
  <c r="A431" i="1"/>
  <c r="A432" i="1"/>
  <c r="A433" i="1"/>
  <c r="A434" i="1"/>
  <c r="I424" i="1"/>
  <c r="A424" i="1"/>
  <c r="K423" i="1"/>
  <c r="I423" i="1"/>
  <c r="A423" i="1"/>
  <c r="K422" i="1"/>
  <c r="I422" i="1"/>
  <c r="A422" i="1"/>
  <c r="K421" i="1"/>
  <c r="I421" i="1"/>
  <c r="A421" i="1"/>
  <c r="K420" i="1"/>
  <c r="I420" i="1"/>
  <c r="A420" i="1"/>
  <c r="K419" i="1"/>
  <c r="I419" i="1"/>
  <c r="A419" i="1"/>
  <c r="K418" i="1"/>
  <c r="I418" i="1"/>
  <c r="A418" i="1"/>
  <c r="K417" i="1"/>
  <c r="I417" i="1"/>
  <c r="A417" i="1"/>
  <c r="K416" i="1"/>
  <c r="I416" i="1"/>
  <c r="A416" i="1"/>
  <c r="K415" i="1"/>
  <c r="I415" i="1"/>
  <c r="A415" i="1"/>
  <c r="K414" i="1"/>
  <c r="I414" i="1"/>
  <c r="A414" i="1"/>
  <c r="K413" i="1"/>
  <c r="I413" i="1"/>
  <c r="A413" i="1"/>
  <c r="K412" i="1"/>
  <c r="I412" i="1"/>
  <c r="A412" i="1"/>
  <c r="K411" i="1"/>
  <c r="I411" i="1"/>
  <c r="A411" i="1"/>
  <c r="K410" i="1"/>
  <c r="I410" i="1"/>
  <c r="A410" i="1"/>
  <c r="K409" i="1"/>
  <c r="I409" i="1"/>
  <c r="A409" i="1"/>
  <c r="K408" i="1"/>
  <c r="I408" i="1"/>
  <c r="A408" i="1"/>
  <c r="K407" i="1"/>
  <c r="I407" i="1"/>
  <c r="A407" i="1"/>
  <c r="K406" i="1"/>
  <c r="I406" i="1"/>
  <c r="A406" i="1"/>
  <c r="K405" i="1"/>
  <c r="I405" i="1"/>
  <c r="A405" i="1"/>
  <c r="K404" i="1"/>
  <c r="I404" i="1"/>
  <c r="A404" i="1"/>
  <c r="K403" i="1"/>
  <c r="I403" i="1"/>
  <c r="A403" i="1"/>
  <c r="K402" i="1"/>
  <c r="I402" i="1"/>
  <c r="A402" i="1"/>
  <c r="K401" i="1"/>
  <c r="I401" i="1"/>
  <c r="A401" i="1"/>
  <c r="K400" i="1"/>
  <c r="I400" i="1"/>
  <c r="A400" i="1"/>
  <c r="K399" i="1"/>
  <c r="I399" i="1"/>
  <c r="A399" i="1"/>
  <c r="K398" i="1"/>
  <c r="I398" i="1"/>
  <c r="A398" i="1"/>
  <c r="K397" i="1"/>
  <c r="I397" i="1"/>
  <c r="A397" i="1"/>
  <c r="K396" i="1"/>
  <c r="I396" i="1"/>
  <c r="A396" i="1"/>
  <c r="K395" i="1"/>
  <c r="I395" i="1"/>
  <c r="A395" i="1"/>
  <c r="K394" i="1"/>
  <c r="I394" i="1"/>
  <c r="A394" i="1"/>
  <c r="K393" i="1"/>
  <c r="I393" i="1"/>
  <c r="A393" i="1"/>
  <c r="K392" i="1"/>
  <c r="I392" i="1"/>
  <c r="A392" i="1"/>
  <c r="K391" i="1"/>
  <c r="I391" i="1"/>
  <c r="A391" i="1"/>
  <c r="K390" i="1"/>
  <c r="I390" i="1"/>
  <c r="A390" i="1"/>
  <c r="K389" i="1"/>
  <c r="I389" i="1"/>
  <c r="A389" i="1"/>
  <c r="K388" i="1"/>
  <c r="I388" i="1"/>
  <c r="A388" i="1"/>
  <c r="K387" i="1"/>
  <c r="I387" i="1"/>
  <c r="A387" i="1"/>
  <c r="K386" i="1"/>
  <c r="I386" i="1"/>
  <c r="A386" i="1"/>
  <c r="K385" i="1"/>
  <c r="I385" i="1"/>
  <c r="A385" i="1"/>
  <c r="K384" i="1"/>
  <c r="I384" i="1"/>
  <c r="A384" i="1"/>
  <c r="K383" i="1"/>
  <c r="I383" i="1"/>
  <c r="A383" i="1"/>
  <c r="K382" i="1"/>
  <c r="I382" i="1"/>
  <c r="A382" i="1"/>
  <c r="K381" i="1"/>
  <c r="I381" i="1"/>
  <c r="A381" i="1"/>
  <c r="K380" i="1"/>
  <c r="I380" i="1"/>
  <c r="A380" i="1"/>
  <c r="K379" i="1"/>
  <c r="I379" i="1"/>
  <c r="A379" i="1"/>
  <c r="K378" i="1"/>
  <c r="I378" i="1"/>
  <c r="A378" i="1"/>
  <c r="K377" i="1"/>
  <c r="I377" i="1"/>
  <c r="A377" i="1"/>
  <c r="K376" i="1"/>
  <c r="I376" i="1"/>
  <c r="A376" i="1"/>
  <c r="K375" i="1"/>
  <c r="I375" i="1"/>
  <c r="A375" i="1"/>
  <c r="K374" i="1"/>
  <c r="I374" i="1"/>
  <c r="A374" i="1"/>
  <c r="K373" i="1"/>
  <c r="I373" i="1"/>
  <c r="A373" i="1"/>
  <c r="K372" i="1"/>
  <c r="I372" i="1"/>
  <c r="A372" i="1"/>
  <c r="K371" i="1"/>
  <c r="I371" i="1"/>
  <c r="A371" i="1"/>
  <c r="K370" i="1"/>
  <c r="I370" i="1"/>
  <c r="A370" i="1"/>
  <c r="K369" i="1"/>
  <c r="I369" i="1"/>
  <c r="A369" i="1"/>
  <c r="K368" i="1"/>
  <c r="I368" i="1"/>
  <c r="A368" i="1"/>
  <c r="K366" i="1"/>
  <c r="K331" i="1" l="1"/>
  <c r="I331" i="1"/>
  <c r="I324" i="1"/>
  <c r="K324" i="1"/>
  <c r="I251" i="1"/>
  <c r="K251" i="1"/>
  <c r="I233" i="1"/>
  <c r="K233" i="1"/>
  <c r="I48" i="1"/>
  <c r="K48" i="1"/>
  <c r="K261" i="1"/>
  <c r="I261" i="1"/>
  <c r="K257" i="1"/>
  <c r="K258" i="1"/>
  <c r="K259" i="1"/>
  <c r="K260" i="1"/>
  <c r="K262" i="1"/>
  <c r="I262" i="1"/>
  <c r="I257" i="1"/>
  <c r="I260" i="1" l="1"/>
  <c r="K330" i="1"/>
  <c r="I330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K352" i="1" l="1"/>
  <c r="I352" i="1"/>
  <c r="I357" i="1" l="1"/>
  <c r="K357" i="1"/>
  <c r="K363" i="1"/>
  <c r="I363" i="1"/>
  <c r="K328" i="1"/>
  <c r="K329" i="1"/>
  <c r="K332" i="1"/>
  <c r="K333" i="1"/>
  <c r="K348" i="1"/>
  <c r="I333" i="1"/>
  <c r="K326" i="1" l="1"/>
  <c r="K327" i="1"/>
  <c r="I329" i="1"/>
  <c r="K280" i="1" l="1"/>
  <c r="K281" i="1"/>
  <c r="I281" i="1"/>
  <c r="I280" i="1"/>
  <c r="I162" i="1"/>
  <c r="K162" i="1"/>
  <c r="I161" i="1"/>
  <c r="K161" i="1"/>
  <c r="I160" i="1"/>
  <c r="K160" i="1"/>
  <c r="I159" i="1"/>
  <c r="K159" i="1"/>
  <c r="I158" i="1"/>
  <c r="K158" i="1"/>
  <c r="I157" i="1"/>
  <c r="K157" i="1"/>
  <c r="I156" i="1"/>
  <c r="K156" i="1"/>
  <c r="I155" i="1"/>
  <c r="K155" i="1"/>
  <c r="I154" i="1"/>
  <c r="K154" i="1"/>
  <c r="I153" i="1"/>
  <c r="K153" i="1"/>
  <c r="I152" i="1"/>
  <c r="K152" i="1"/>
  <c r="I151" i="1"/>
  <c r="K151" i="1"/>
  <c r="I150" i="1"/>
  <c r="K150" i="1"/>
  <c r="I149" i="1"/>
  <c r="K149" i="1"/>
  <c r="I148" i="1"/>
  <c r="K148" i="1"/>
  <c r="I147" i="1"/>
  <c r="K147" i="1"/>
  <c r="I146" i="1"/>
  <c r="K146" i="1"/>
  <c r="I145" i="1"/>
  <c r="K145" i="1"/>
  <c r="I144" i="1"/>
  <c r="K144" i="1"/>
  <c r="I143" i="1"/>
  <c r="K143" i="1"/>
  <c r="I142" i="1"/>
  <c r="K142" i="1"/>
  <c r="I141" i="1"/>
  <c r="K141" i="1"/>
  <c r="I140" i="1"/>
  <c r="K140" i="1"/>
  <c r="I139" i="1"/>
  <c r="K139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40" i="1"/>
  <c r="I47" i="1" l="1"/>
  <c r="K47" i="1"/>
  <c r="K351" i="1"/>
  <c r="I351" i="1"/>
  <c r="K356" i="1" l="1"/>
  <c r="I356" i="1"/>
  <c r="K322" i="1"/>
  <c r="K323" i="1"/>
  <c r="I323" i="1"/>
  <c r="I138" i="1" l="1"/>
  <c r="K138" i="1"/>
  <c r="F9" i="3"/>
  <c r="I567" i="1"/>
  <c r="K565" i="1"/>
  <c r="K566" i="1"/>
  <c r="K567" i="1"/>
  <c r="K568" i="1"/>
  <c r="I566" i="1"/>
  <c r="K89" i="1" l="1"/>
  <c r="K90" i="1"/>
  <c r="K91" i="1"/>
  <c r="K92" i="1"/>
  <c r="K93" i="1"/>
  <c r="K94" i="1"/>
  <c r="K95" i="1"/>
  <c r="K96" i="1"/>
  <c r="K97" i="1"/>
  <c r="K98" i="1"/>
  <c r="K99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K83" i="1"/>
  <c r="K85" i="1"/>
  <c r="K87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88" i="1"/>
  <c r="K86" i="1"/>
  <c r="K84" i="1"/>
  <c r="K82" i="1"/>
  <c r="I45" i="1"/>
  <c r="I46" i="1"/>
  <c r="K46" i="1"/>
  <c r="I292" i="1"/>
  <c r="K292" i="1"/>
  <c r="K442" i="1" l="1"/>
  <c r="I442" i="1"/>
  <c r="I81" i="1" l="1"/>
  <c r="K81" i="1"/>
  <c r="I80" i="1"/>
  <c r="K80" i="1"/>
  <c r="I79" i="1"/>
  <c r="K79" i="1"/>
  <c r="I78" i="1"/>
  <c r="K78" i="1"/>
  <c r="I77" i="1"/>
  <c r="K77" i="1"/>
  <c r="I76" i="1"/>
  <c r="K76" i="1"/>
  <c r="I75" i="1"/>
  <c r="K75" i="1"/>
  <c r="I74" i="1"/>
  <c r="K74" i="1"/>
  <c r="K72" i="1"/>
  <c r="I72" i="1"/>
  <c r="I73" i="1"/>
  <c r="I71" i="1"/>
  <c r="I70" i="1"/>
  <c r="I69" i="1"/>
  <c r="I68" i="1"/>
  <c r="K67" i="1"/>
  <c r="K68" i="1"/>
  <c r="K69" i="1"/>
  <c r="K70" i="1"/>
  <c r="K71" i="1"/>
  <c r="K73" i="1"/>
  <c r="I67" i="1"/>
  <c r="K582" i="1"/>
  <c r="I582" i="1"/>
  <c r="K65" i="1"/>
  <c r="I65" i="1"/>
  <c r="I66" i="1" l="1"/>
  <c r="K66" i="1"/>
  <c r="I230" i="1"/>
  <c r="K230" i="1"/>
  <c r="I63" i="1"/>
  <c r="K367" i="1"/>
  <c r="I367" i="1"/>
  <c r="K286" i="1"/>
  <c r="I286" i="1"/>
  <c r="K319" i="1"/>
  <c r="K320" i="1"/>
  <c r="I319" i="1"/>
  <c r="I320" i="1"/>
  <c r="K315" i="1"/>
  <c r="K316" i="1"/>
  <c r="K317" i="1"/>
  <c r="K318" i="1"/>
  <c r="I315" i="1"/>
  <c r="I316" i="1"/>
  <c r="I317" i="1"/>
  <c r="I318" i="1"/>
  <c r="K63" i="1" l="1"/>
  <c r="K64" i="1"/>
  <c r="I64" i="1"/>
  <c r="I62" i="1"/>
  <c r="K62" i="1"/>
  <c r="K445" i="1"/>
  <c r="K446" i="1"/>
  <c r="K447" i="1"/>
  <c r="K448" i="1"/>
  <c r="K449" i="1"/>
  <c r="K450" i="1"/>
  <c r="K451" i="1"/>
  <c r="K452" i="1"/>
  <c r="I445" i="1"/>
  <c r="I446" i="1"/>
  <c r="I447" i="1"/>
  <c r="I448" i="1"/>
  <c r="I449" i="1"/>
  <c r="I450" i="1"/>
  <c r="I451" i="1"/>
  <c r="I452" i="1"/>
  <c r="K353" i="1" l="1"/>
  <c r="K354" i="1"/>
  <c r="K355" i="1"/>
  <c r="I355" i="1"/>
  <c r="I354" i="1"/>
  <c r="I61" i="1"/>
  <c r="K61" i="1"/>
  <c r="I60" i="1"/>
  <c r="K60" i="1"/>
  <c r="I59" i="1"/>
  <c r="K59" i="1"/>
  <c r="K444" i="1"/>
  <c r="I444" i="1"/>
  <c r="K596" i="1" l="1"/>
  <c r="K597" i="1"/>
  <c r="I595" i="1"/>
  <c r="I596" i="1"/>
  <c r="I597" i="1"/>
  <c r="K45" i="1" l="1"/>
  <c r="I58" i="1" l="1"/>
  <c r="K58" i="1"/>
  <c r="I44" i="1"/>
  <c r="K44" i="1"/>
  <c r="K228" i="1"/>
  <c r="K229" i="1"/>
  <c r="I229" i="1"/>
  <c r="I228" i="1"/>
  <c r="K43" i="1"/>
  <c r="I43" i="1"/>
  <c r="K54" i="1" l="1"/>
  <c r="K55" i="1"/>
  <c r="K56" i="1"/>
  <c r="K57" i="1"/>
  <c r="I54" i="1"/>
  <c r="I55" i="1"/>
  <c r="I56" i="1"/>
  <c r="I57" i="1"/>
  <c r="I53" i="1"/>
  <c r="K53" i="1"/>
  <c r="K226" i="1" l="1"/>
  <c r="K227" i="1"/>
  <c r="I227" i="1"/>
  <c r="I226" i="1"/>
  <c r="I42" i="1"/>
  <c r="K42" i="1"/>
  <c r="K576" i="1" l="1"/>
  <c r="K577" i="1"/>
  <c r="I576" i="1"/>
  <c r="K223" i="1"/>
  <c r="K224" i="1"/>
  <c r="K225" i="1"/>
  <c r="K234" i="1"/>
  <c r="K235" i="1"/>
  <c r="K236" i="1"/>
  <c r="I225" i="1"/>
  <c r="K52" i="1"/>
  <c r="I52" i="1"/>
  <c r="I51" i="1"/>
  <c r="K51" i="1"/>
  <c r="K218" i="1" l="1"/>
  <c r="I218" i="1"/>
  <c r="K288" i="1"/>
  <c r="K289" i="1"/>
  <c r="K290" i="1"/>
  <c r="K291" i="1"/>
  <c r="K314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441" i="1"/>
  <c r="K325" i="1"/>
  <c r="I441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314" i="1"/>
  <c r="I291" i="1"/>
  <c r="I290" i="1"/>
  <c r="I289" i="1"/>
  <c r="I288" i="1"/>
  <c r="K586" i="1"/>
  <c r="K587" i="1"/>
  <c r="K588" i="1"/>
  <c r="K589" i="1"/>
  <c r="K590" i="1"/>
  <c r="K591" i="1"/>
  <c r="K592" i="1"/>
  <c r="K593" i="1"/>
  <c r="K594" i="1"/>
  <c r="K595" i="1"/>
  <c r="K598" i="1"/>
  <c r="I587" i="1"/>
  <c r="I588" i="1"/>
  <c r="I589" i="1"/>
  <c r="I590" i="1"/>
  <c r="I591" i="1"/>
  <c r="I592" i="1"/>
  <c r="I593" i="1"/>
  <c r="I594" i="1"/>
  <c r="I586" i="1"/>
  <c r="K570" i="1"/>
  <c r="K571" i="1"/>
  <c r="K572" i="1"/>
  <c r="K573" i="1"/>
  <c r="I572" i="1"/>
  <c r="K580" i="1"/>
  <c r="K581" i="1"/>
  <c r="I581" i="1"/>
  <c r="I41" i="1"/>
  <c r="K41" i="1"/>
  <c r="I40" i="1" l="1"/>
  <c r="K40" i="1"/>
  <c r="K263" i="1"/>
  <c r="K265" i="1"/>
  <c r="K266" i="1"/>
  <c r="I259" i="1"/>
  <c r="K440" i="1"/>
  <c r="I440" i="1"/>
  <c r="K553" i="1" l="1"/>
  <c r="I553" i="1"/>
  <c r="I564" i="1"/>
  <c r="I28" i="1" l="1"/>
  <c r="K28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35" i="1"/>
  <c r="K49" i="1" l="1"/>
  <c r="K50" i="1"/>
  <c r="K24" i="1"/>
  <c r="K212" i="1"/>
  <c r="K213" i="1"/>
  <c r="K214" i="1"/>
  <c r="K215" i="1"/>
  <c r="K216" i="1"/>
  <c r="K217" i="1"/>
  <c r="K219" i="1"/>
  <c r="K221" i="1"/>
  <c r="K222" i="1"/>
  <c r="K252" i="1"/>
  <c r="K253" i="1"/>
  <c r="K254" i="1"/>
  <c r="K255" i="1"/>
  <c r="K25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2" i="1"/>
  <c r="K283" i="1"/>
  <c r="K284" i="1"/>
  <c r="K285" i="1"/>
  <c r="K287" i="1"/>
  <c r="K349" i="1"/>
  <c r="K350" i="1"/>
  <c r="K358" i="1"/>
  <c r="K359" i="1"/>
  <c r="K360" i="1"/>
  <c r="K361" i="1"/>
  <c r="K362" i="1"/>
  <c r="K365" i="1"/>
  <c r="K435" i="1"/>
  <c r="K436" i="1"/>
  <c r="K437" i="1"/>
  <c r="K438" i="1"/>
  <c r="K439" i="1"/>
  <c r="K443" i="1"/>
  <c r="K453" i="1"/>
  <c r="K549" i="1"/>
  <c r="K550" i="1"/>
  <c r="K551" i="1"/>
  <c r="K552" i="1"/>
  <c r="K554" i="1"/>
  <c r="K555" i="1"/>
  <c r="K556" i="1"/>
  <c r="K557" i="1"/>
  <c r="K558" i="1"/>
  <c r="K559" i="1"/>
  <c r="K560" i="1"/>
  <c r="K561" i="1"/>
  <c r="K562" i="1"/>
  <c r="K563" i="1"/>
  <c r="K564" i="1"/>
  <c r="K569" i="1"/>
  <c r="K574" i="1"/>
  <c r="K575" i="1"/>
  <c r="K578" i="1"/>
  <c r="K579" i="1"/>
  <c r="K584" i="1"/>
  <c r="K585" i="1"/>
  <c r="K599" i="1"/>
  <c r="K600" i="1"/>
  <c r="K601" i="1"/>
  <c r="K602" i="1"/>
  <c r="K605" i="1"/>
  <c r="K607" i="1"/>
  <c r="K608" i="1"/>
  <c r="K609" i="1"/>
  <c r="K610" i="1"/>
  <c r="I439" i="1"/>
  <c r="I217" i="1"/>
  <c r="I216" i="1"/>
  <c r="I211" i="1"/>
  <c r="I25" i="1"/>
  <c r="K26" i="1"/>
  <c r="K27" i="1"/>
  <c r="K29" i="1"/>
  <c r="K30" i="1"/>
  <c r="K31" i="1"/>
  <c r="K32" i="1"/>
  <c r="K33" i="1"/>
  <c r="K34" i="1"/>
  <c r="K35" i="1"/>
  <c r="K36" i="1"/>
  <c r="K37" i="1"/>
  <c r="K38" i="1"/>
  <c r="K39" i="1"/>
  <c r="K211" i="1"/>
  <c r="K25" i="1"/>
  <c r="I39" i="1"/>
  <c r="I38" i="1"/>
  <c r="I37" i="1"/>
  <c r="I36" i="1"/>
  <c r="I35" i="1"/>
  <c r="I34" i="1"/>
  <c r="I33" i="1"/>
  <c r="I32" i="1"/>
  <c r="I31" i="1"/>
  <c r="I30" i="1"/>
  <c r="I29" i="1"/>
  <c r="I27" i="1"/>
  <c r="I26" i="1"/>
  <c r="I50" i="1"/>
  <c r="K611" i="1" l="1"/>
  <c r="C9" i="5"/>
  <c r="F3" i="5"/>
  <c r="A6" i="4" l="1"/>
  <c r="C1" i="5" l="1"/>
  <c r="C4" i="5"/>
  <c r="K3" i="3" l="1"/>
  <c r="I3" i="3"/>
  <c r="K2" i="3"/>
  <c r="I2" i="3"/>
  <c r="K1" i="3"/>
  <c r="I1" i="3"/>
  <c r="C105" i="2" l="1"/>
  <c r="D1" i="4" l="1"/>
  <c r="C1" i="4"/>
  <c r="I578" i="1" l="1"/>
  <c r="I256" i="1" l="1"/>
  <c r="I271" i="1" l="1"/>
  <c r="I270" i="1"/>
  <c r="I269" i="1"/>
  <c r="I268" i="1"/>
  <c r="I574" i="1" l="1"/>
  <c r="I559" i="1"/>
  <c r="I558" i="1"/>
  <c r="I611" i="1" l="1"/>
</calcChain>
</file>

<file path=xl/sharedStrings.xml><?xml version="1.0" encoding="utf-8"?>
<sst xmlns="http://schemas.openxmlformats.org/spreadsheetml/2006/main" count="2725" uniqueCount="964">
  <si>
    <t>(ըստ բյուջետային ծախսերի գործառական դասակարգման)</t>
  </si>
  <si>
    <t>Գնման ձև (ընթացակարգը)</t>
  </si>
  <si>
    <t>Չափման միավոր</t>
  </si>
  <si>
    <t>Միավորի գինը        (ՀՀ դրամ )</t>
  </si>
  <si>
    <t>Քանակը</t>
  </si>
  <si>
    <t xml:space="preserve">Միջանցիկ կոդը՝  ըստ ԳՄԱ դասակարգման </t>
  </si>
  <si>
    <t>Անվանումը՝ մեր համար</t>
  </si>
  <si>
    <t>ԾԱՌԱՅՈՒԹՅՈՒՆՆԵՐ</t>
  </si>
  <si>
    <t>ԱՊՐԱՆՔՆԵՐ</t>
  </si>
  <si>
    <t>հատ</t>
  </si>
  <si>
    <t>Ծրագիրը՝ Ընդհանուր բնույթի այլ ծառայություններ</t>
  </si>
  <si>
    <t xml:space="preserve">Բաժին 01, խումբ 3, դաս 3 </t>
  </si>
  <si>
    <t>Ծրագիրը՝ Ընդհանուր բնույթի հանրային ծառայություններ</t>
  </si>
  <si>
    <t>Բաժին 01 խումբ 6 դաս 1 ծրագիր 51</t>
  </si>
  <si>
    <t>Ծրագիրը՝ Ջրամատակարարում</t>
  </si>
  <si>
    <t>Բաժին 06 խումբ 3 դաս 1 ծրագիր 51</t>
  </si>
  <si>
    <t>Ծրագիրը՝ Փողոցների լուսավորում</t>
  </si>
  <si>
    <t>Բաժին 06 խումբ 4 դաս 1 ծրագիր 51</t>
  </si>
  <si>
    <t>Ծրագիրը՝ Հանգստի և սպորտի ծառայություններ</t>
  </si>
  <si>
    <t>Բաժին 08 խումբ 1 դաս 1 ծրագիր 51</t>
  </si>
  <si>
    <t>Ծրագիրը՝ Մշակույթի տներ, ակումբներ, կենտրոններ</t>
  </si>
  <si>
    <t>Բաժին 08 խումբ 2 դաս 3 ծրագիր 51</t>
  </si>
  <si>
    <t>Ծրագիրը՝ Այլ մշակութային կազմակերպություներ</t>
  </si>
  <si>
    <t>Բաժին 08 խումբ 2 դաս 4 ծրագիր 51</t>
  </si>
  <si>
    <t>ՀԱՍՏԱՏՈՒՄ ԵՄ`</t>
  </si>
  <si>
    <t>Կ.Տ.</t>
  </si>
  <si>
    <t>ԳՆՈՒՄՆԵՐԻ ՊԼԱՆ</t>
  </si>
  <si>
    <t>Պատվիրատու՝ ՀՀ Արմավիրի մարզի Մեծամորի համայնքապետարան</t>
  </si>
  <si>
    <t>Ծրագիրը՝ Օրենսդիր, գործադիր մարմիններ</t>
  </si>
  <si>
    <t xml:space="preserve">Գնման առարկայի </t>
  </si>
  <si>
    <t>Անվանումը</t>
  </si>
  <si>
    <t>Ֆիլտր</t>
  </si>
  <si>
    <t>ԸՆԴԱՄԵՆԸ`</t>
  </si>
  <si>
    <t>Նախահաշվային գին</t>
  </si>
  <si>
    <t xml:space="preserve">Ընդամենը ծախսերը (հազ. ՀՀ դրամ) </t>
  </si>
  <si>
    <t>ԱՇԽԱՏԱՆՔՆԵՐ</t>
  </si>
  <si>
    <t>Ծրագիրը՝ Նախադպրոցական կրթություն</t>
  </si>
  <si>
    <t>Բաժին 09 խումբ 1 դաս 1 ծրագիր 51</t>
  </si>
  <si>
    <t>Բաժին 04 խումբ 3 դաս 2 ծրագիր 51</t>
  </si>
  <si>
    <t xml:space="preserve">Ծրագիրը՝ Նավթամթերք և բնական գազ   </t>
  </si>
  <si>
    <t>Բաժին 06 խումբ 1 դաս 1 ծրագիր 51</t>
  </si>
  <si>
    <t xml:space="preserve">Ծրագիրը՝ Բնարակարանային շինարարություն </t>
  </si>
  <si>
    <t>Բաժին 04 խումբ 5 դաս 1 ծրագիր 51</t>
  </si>
  <si>
    <t xml:space="preserve">Ծրագիրը՝ Ճանապարհային տրանսպորտ     </t>
  </si>
  <si>
    <t>Բաժին 05 խումբ 6 դաս 1 ծրագիր 51</t>
  </si>
  <si>
    <t>Ծրագիրը՝ Շրջակա միջավայրի պաշտպանություն</t>
  </si>
  <si>
    <t>0</t>
  </si>
  <si>
    <t>Ծրագիրը՝ Ոռոգում</t>
  </si>
  <si>
    <t>Բաժին 04 խումբ 2 դաս 4 ծրագիր 51</t>
  </si>
  <si>
    <t>ՄԱ</t>
  </si>
  <si>
    <t>դրամ</t>
  </si>
  <si>
    <t>թերթերում հայտարարությունների տպագրման ծառայություն</t>
  </si>
  <si>
    <t xml:space="preserve"> մալուխ, էլեկտրական լար</t>
  </si>
  <si>
    <t xml:space="preserve"> գովազդային ֆիլմերի արտադրություն</t>
  </si>
  <si>
    <t>շենքի ներքին և արտաքին գազաֆիկացում</t>
  </si>
  <si>
    <t xml:space="preserve"> սեյսմիկ ծառայություններ</t>
  </si>
  <si>
    <t>50891200</t>
  </si>
  <si>
    <t>էլեկտրական սարքավորումների նորոգում</t>
  </si>
  <si>
    <t>45231115</t>
  </si>
  <si>
    <t xml:space="preserve"> շինարարական աշխատանքներ գազամուղների համար</t>
  </si>
  <si>
    <t>45231129</t>
  </si>
  <si>
    <t xml:space="preserve"> ջեռուցման հետ կապված աշխատանքներ</t>
  </si>
  <si>
    <t xml:space="preserve"> գազամետրերի վերանորոգման և պահպանման ծառայություններ</t>
  </si>
  <si>
    <t xml:space="preserve"> կաթսաների վերանորոգման և պահպանման ծառայություններ</t>
  </si>
  <si>
    <t>թերթերին բաժանորդագրման ծառայություններ</t>
  </si>
  <si>
    <t>92411100</t>
  </si>
  <si>
    <t>92421100</t>
  </si>
  <si>
    <t xml:space="preserve"> կեղտաջրերի մաքրման ծառայություններ</t>
  </si>
  <si>
    <t>90421100</t>
  </si>
  <si>
    <t xml:space="preserve"> թերթեր</t>
  </si>
  <si>
    <t xml:space="preserve"> տիղմի հեռացման ծառայություններ</t>
  </si>
  <si>
    <t xml:space="preserve"> աղբի հավաքման ծառայություններ</t>
  </si>
  <si>
    <t xml:space="preserve"> ոչ վտանգավոր աղբի և թափոնների հեռացման և ոչնչացման ծառայություններ</t>
  </si>
  <si>
    <t xml:space="preserve"> տիղմի մաքրման ծառայություններ</t>
  </si>
  <si>
    <t xml:space="preserve"> տիղմի ոչնչացման ծառայություններ</t>
  </si>
  <si>
    <t xml:space="preserve"> աղտոտված հողի հեռացում</t>
  </si>
  <si>
    <t xml:space="preserve"> շրջակա միջավայրի վերականգնում</t>
  </si>
  <si>
    <t xml:space="preserve"> աղտոտված հողի հեռացման ծառայություններ</t>
  </si>
  <si>
    <t xml:space="preserve"> ծառայություններ` կապված ջրի աղտոտման հետ</t>
  </si>
  <si>
    <t>60171110</t>
  </si>
  <si>
    <t xml:space="preserve"> ուղևորափոխադրող ավտոմեքենաների վարձակալություն</t>
  </si>
  <si>
    <t>55521400</t>
  </si>
  <si>
    <t xml:space="preserve"> ճաշկերույթների կազմակերպում</t>
  </si>
  <si>
    <t>35821200</t>
  </si>
  <si>
    <t xml:space="preserve"> գերբ</t>
  </si>
  <si>
    <t xml:space="preserve"> իրավական փաստաթղթերի հետ կապված ծառայություններ</t>
  </si>
  <si>
    <t>39298200</t>
  </si>
  <si>
    <t xml:space="preserve"> նկարների շրջանակներ</t>
  </si>
  <si>
    <t>30237280</t>
  </si>
  <si>
    <t>էլեկտրական սնուցման պարագաներ</t>
  </si>
  <si>
    <t xml:space="preserve"> շրջանակներ</t>
  </si>
  <si>
    <t>39511100</t>
  </si>
  <si>
    <t xml:space="preserve"> վերմակներ</t>
  </si>
  <si>
    <t xml:space="preserve"> ներքնակներ</t>
  </si>
  <si>
    <t xml:space="preserve"> անկողնային սպիտակեղեն</t>
  </si>
  <si>
    <t>03111250</t>
  </si>
  <si>
    <t xml:space="preserve"> բամբակ</t>
  </si>
  <si>
    <t>բարձ` բամբակյա</t>
  </si>
  <si>
    <t>սրբիչ` վաֆլե, բամբակյա</t>
  </si>
  <si>
    <t xml:space="preserve"> թվային տպագրության ծառայություններ</t>
  </si>
  <si>
    <t>79811100</t>
  </si>
  <si>
    <t xml:space="preserve"> լուսանկարչական ծառայություններ</t>
  </si>
  <si>
    <t>79961100</t>
  </si>
  <si>
    <t xml:space="preserve"> կահույքի դիզայնի ծառայություններ</t>
  </si>
  <si>
    <t>79931400</t>
  </si>
  <si>
    <t>79931500</t>
  </si>
  <si>
    <t xml:space="preserve"> դիզայնավորման և կահավորման աշխատանքներ</t>
  </si>
  <si>
    <t>45331200</t>
  </si>
  <si>
    <t>ավտոմեքենաների վրա գազաբալոնային սարքավորումների տեղադրման աշխատանքներ</t>
  </si>
  <si>
    <t xml:space="preserve"> գազի բալոններ</t>
  </si>
  <si>
    <t>66511180</t>
  </si>
  <si>
    <t xml:space="preserve"> շարժիչներով փոխադրամիջոցների ապահովագրման ծառայություններ</t>
  </si>
  <si>
    <t>44221100</t>
  </si>
  <si>
    <t xml:space="preserve"> պատուհաններ</t>
  </si>
  <si>
    <t>44221140</t>
  </si>
  <si>
    <t xml:space="preserve"> դռներ</t>
  </si>
  <si>
    <t>18521100</t>
  </si>
  <si>
    <t xml:space="preserve"> ժամացույցներ</t>
  </si>
  <si>
    <t>50611300</t>
  </si>
  <si>
    <t>անարգելների (պարաշյուտների), նրանց պահեստամասերի և համալրող սարք-սարքավորումների վերանորոգում</t>
  </si>
  <si>
    <t xml:space="preserve"> խոտհնձիչ մեքենաներ</t>
  </si>
  <si>
    <t>70331800 </t>
  </si>
  <si>
    <t>անշարժ գույքի գնահատման ծառայություններ</t>
  </si>
  <si>
    <t xml:space="preserve"> տվյալների և ձայնի կրիչներ</t>
  </si>
  <si>
    <t>32581180</t>
  </si>
  <si>
    <t>45251167</t>
  </si>
  <si>
    <t xml:space="preserve"> կայանների վերանորոգում և տեխնիկական սպասարկում</t>
  </si>
  <si>
    <t xml:space="preserve"> ռետինե խողովակ</t>
  </si>
  <si>
    <t>մետր</t>
  </si>
  <si>
    <t xml:space="preserve"> գլաններ և կոճեր</t>
  </si>
  <si>
    <t>ոնց որ տեղ չկա</t>
  </si>
  <si>
    <t xml:space="preserve"> մոդեմներ</t>
  </si>
  <si>
    <t>30237140</t>
  </si>
  <si>
    <t xml:space="preserve"> մայրական պլատաներ</t>
  </si>
  <si>
    <t>ԱՇԽԱՏԱՆՔ</t>
  </si>
  <si>
    <t>Բաժին 04 խումբ 2 դաս 1 ծրագիր 51</t>
  </si>
  <si>
    <t xml:space="preserve">  </t>
  </si>
  <si>
    <t>44163170</t>
  </si>
  <si>
    <t xml:space="preserve"> տոմսեր</t>
  </si>
  <si>
    <t xml:space="preserve"> երաժշտական խմբերի կողմից մատուցվող ժամանցային ծառայություններ</t>
  </si>
  <si>
    <t>44211130</t>
  </si>
  <si>
    <t>անշարժ գույք</t>
  </si>
  <si>
    <t xml:space="preserve"> օդափոխման սարքավորումներ</t>
  </si>
  <si>
    <t xml:space="preserve"> գլխարկներ</t>
  </si>
  <si>
    <t xml:space="preserve"> շենքերում տեղակայված էլեկտրական սարքերի վերանորոգման և պահպանման ծառայություններ</t>
  </si>
  <si>
    <t xml:space="preserve"> ձայնային տեխնիկայի վերանորոգման և պահպանման ծառայություններ</t>
  </si>
  <si>
    <t>50711100</t>
  </si>
  <si>
    <t>50341400</t>
  </si>
  <si>
    <t xml:space="preserve"> շենքի պահպանման ծառայություններ</t>
  </si>
  <si>
    <t>այլ շենքերի, շինությունների հիմնանորոգում</t>
  </si>
  <si>
    <t>45611300</t>
  </si>
  <si>
    <t>15131100</t>
  </si>
  <si>
    <t xml:space="preserve"> երշիկեղեն և նմանատիպ մսամթերք</t>
  </si>
  <si>
    <t>70221300</t>
  </si>
  <si>
    <t xml:space="preserve"> վրանների վարձակալության ծառայություն</t>
  </si>
  <si>
    <t>92151300</t>
  </si>
  <si>
    <t>սարքավորումների վարձակալության ծառայություններ</t>
  </si>
  <si>
    <t>ձեռնարկների և բրոշյուրների տպագրման ծառայություններ</t>
  </si>
  <si>
    <t>77111300</t>
  </si>
  <si>
    <t>այլ սարքավորումների վարձակալություն</t>
  </si>
  <si>
    <t>Բաժին 09 խումբ 5 դաս 1  ծրագիր 51</t>
  </si>
  <si>
    <t>Ծրագիրը՝ Արտադպրոցական կրթություն</t>
  </si>
  <si>
    <t>42131240</t>
  </si>
  <si>
    <t xml:space="preserve"> հիդրանտներ</t>
  </si>
  <si>
    <t xml:space="preserve"> սպորտային վերնաշապիկներ</t>
  </si>
  <si>
    <t>18411400</t>
  </si>
  <si>
    <t>18231400</t>
  </si>
  <si>
    <t xml:space="preserve"> տաբատներ</t>
  </si>
  <si>
    <t>18231300</t>
  </si>
  <si>
    <t xml:space="preserve"> կիսատաբատներ</t>
  </si>
  <si>
    <t xml:space="preserve"> միջոցառումների հետ կապված ծառայություններ</t>
  </si>
  <si>
    <t>79951100</t>
  </si>
  <si>
    <t>39295100</t>
  </si>
  <si>
    <t xml:space="preserve"> արևից պաշտպանող հարմարանքներ</t>
  </si>
  <si>
    <t>42991100</t>
  </si>
  <si>
    <t xml:space="preserve"> կազմարարական սարքեր</t>
  </si>
  <si>
    <t xml:space="preserve"> էլեկտրական սարքերի վերանորոգման ծառայություններ</t>
  </si>
  <si>
    <t xml:space="preserve"> փաստաթղթերի կառավարում</t>
  </si>
  <si>
    <t>Բաժին 10 խումբ 7 դաս 1  ծրագիր 51</t>
  </si>
  <si>
    <t>Կառավարման տեղեկատվական համակարգի սպասարկման ծառայություն</t>
  </si>
  <si>
    <t>722</t>
  </si>
  <si>
    <t>ԷԱՃ</t>
  </si>
  <si>
    <t>501</t>
  </si>
  <si>
    <t>094</t>
  </si>
  <si>
    <t>09411700</t>
  </si>
  <si>
    <t>Բնական գազ</t>
  </si>
  <si>
    <t>093</t>
  </si>
  <si>
    <t>09311100</t>
  </si>
  <si>
    <t>Էլեկտրականություն</t>
  </si>
  <si>
    <t>բջջային հեռախոսների ծառայություններ</t>
  </si>
  <si>
    <t>Բջջային հեռախոսների ծառայություններ</t>
  </si>
  <si>
    <t>տեղային հեռախոսային ծառայություններ</t>
  </si>
  <si>
    <t>Տեղային հեռախոսային ծառայություններ</t>
  </si>
  <si>
    <t>Թերթում հայտարարությունների տպագրում</t>
  </si>
  <si>
    <t>48441300</t>
  </si>
  <si>
    <t>հաշվապահական համակարգչային ծրագրային փաթեթներ</t>
  </si>
  <si>
    <t>ՀԾ ծրագրի սպասարկման ծառայություն</t>
  </si>
  <si>
    <t>խմելու ջրի բաշխում</t>
  </si>
  <si>
    <t>651</t>
  </si>
  <si>
    <t>Ծրագրային ապահովման սպասարկման ծառայություններ</t>
  </si>
  <si>
    <t xml:space="preserve">Ավտոմեքենանների զննման ծառայություններ </t>
  </si>
  <si>
    <t>Գազասպառման համակարգի սպասարկման ծառայություններ</t>
  </si>
  <si>
    <t>գազասպառման համակարգի տեխնիկական սպասարկման ծառայություններ</t>
  </si>
  <si>
    <t>Էլեկտրական սարքավորումների նորոգում</t>
  </si>
  <si>
    <t>724</t>
  </si>
  <si>
    <t>72411700</t>
  </si>
  <si>
    <t>փոխադրամիջոցների հետ կապված ապահովագրական ծառայություններ</t>
  </si>
  <si>
    <t>375</t>
  </si>
  <si>
    <t xml:space="preserve"> ընդհանուր նշանակության սարքերի տեղադրման ծառայություններ</t>
  </si>
  <si>
    <t xml:space="preserve"> գրասենյակային սարքերի տեղադրման ծառայություններ</t>
  </si>
  <si>
    <t>Ճոճանակ</t>
  </si>
  <si>
    <t>Սահարան</t>
  </si>
  <si>
    <t>Մագլցման պատ</t>
  </si>
  <si>
    <t xml:space="preserve"> մագլցման սարքավորումներ մանկական խաղահրապարակի համար</t>
  </si>
  <si>
    <t xml:space="preserve"> մանկական խաղահրապարակների ճոճանակներ</t>
  </si>
  <si>
    <t xml:space="preserve"> մանկական խաղահրապարակների սահարաններ</t>
  </si>
  <si>
    <t>ՀՀ ԱՐՄԱՎԻՐԻ ՄԱՐԶԻ ՄԵԾԱՄՈՐ 
ՀԱՄԱՅՆՔԻ ՂԵԿԱՎԱՐ՝
___________________ Է. ՀՈՎՀԱՆՆԻՍՅԱՆ</t>
  </si>
  <si>
    <t>64111200</t>
  </si>
  <si>
    <t xml:space="preserve"> ՄԱ </t>
  </si>
  <si>
    <t xml:space="preserve"> դրամ </t>
  </si>
  <si>
    <t>Ֆինանսավորման աղբյուրը՝ 2026 թվականի համայնքի բյուջե</t>
  </si>
  <si>
    <t>իրավաբանական խորհրդատվական ծառայություններ</t>
  </si>
  <si>
    <t>Իրավաբանական խորհրդատվական ծառայություններ</t>
  </si>
  <si>
    <t>ԲՄ</t>
  </si>
  <si>
    <t>50111180</t>
  </si>
  <si>
    <t>կՎտ/ժ</t>
  </si>
  <si>
    <t>մ3</t>
  </si>
  <si>
    <t>641</t>
  </si>
  <si>
    <t>39831260</t>
  </si>
  <si>
    <t>398</t>
  </si>
  <si>
    <t>Կոշիկի փայլ</t>
  </si>
  <si>
    <t>Կոշիկի խոզանակ</t>
  </si>
  <si>
    <t>Նասկի</t>
  </si>
  <si>
    <t>Վարտիք</t>
  </si>
  <si>
    <t>Զինվորական շապիկ</t>
  </si>
  <si>
    <t>Թել</t>
  </si>
  <si>
    <t>Ասեղ</t>
  </si>
  <si>
    <t>Եղունգ կտրիչ</t>
  </si>
  <si>
    <t>Սափրվելու փրփուր</t>
  </si>
  <si>
    <t xml:space="preserve">Սափրիչ </t>
  </si>
  <si>
    <t>Ատամի Խոզանակ</t>
  </si>
  <si>
    <t>Զինվորական պայուսակ</t>
  </si>
  <si>
    <t>Օճառ</t>
  </si>
  <si>
    <t>Վաքս</t>
  </si>
  <si>
    <t>Նոր Կտակարան</t>
  </si>
  <si>
    <t>39812200</t>
  </si>
  <si>
    <t>խոզանակ, կոշիկի</t>
  </si>
  <si>
    <t>392</t>
  </si>
  <si>
    <t>183</t>
  </si>
  <si>
    <t>զույգ</t>
  </si>
  <si>
    <t>18341100</t>
  </si>
  <si>
    <t>19431610</t>
  </si>
  <si>
    <t>194</t>
  </si>
  <si>
    <t xml:space="preserve"> եղունգների կծաքցաններ (կտրիչներ)</t>
  </si>
  <si>
    <t>337</t>
  </si>
  <si>
    <t>33711730</t>
  </si>
  <si>
    <t>հիգենիկ պարագաներ</t>
  </si>
  <si>
    <t>լրակազմ</t>
  </si>
  <si>
    <t>331</t>
  </si>
  <si>
    <t>189</t>
  </si>
  <si>
    <t>33711480</t>
  </si>
  <si>
    <t>տպագրված այլ գրքեր</t>
  </si>
  <si>
    <t>221</t>
  </si>
  <si>
    <t xml:space="preserve">ՀՀ ԱՐՄԱՎԻՐԻ ՄԱՐԶԻ ՄԵԾԱՄՈՐԻ ՀԱՄԱՅՆՔԻ 2026Թ-Ի ԲՅՈՒՋԵԻ ՄԻՋՈՑՆԵՐԻ ՀԱՇՎԻՆ ԿԱՏԱՐՎԵԼԻՔ </t>
  </si>
  <si>
    <t>642</t>
  </si>
  <si>
    <t>նախագծերի պատրաստում, ծախսերի գնահատում</t>
  </si>
  <si>
    <t>ՀՀ Արմավիրի մարզի Մեծամոր համայնքի Երասխահուն  բնակավայրի 1-ին, 21-րդ և 22-րդ փողոցի ջրագծերի կառուցման աշխատանքների նախագծանախահաշվային փաստաթղթերի մշակման և կազմման ծառայություններ</t>
  </si>
  <si>
    <t>ԳՀ</t>
  </si>
  <si>
    <t>712</t>
  </si>
  <si>
    <t>452</t>
  </si>
  <si>
    <t>45241138</t>
  </si>
  <si>
    <t>Մեծամոր համայնքի Ալաշկերտ բնակավայրի 1-ին փողոցում ոռոգման նպատակով միակողմանի ե/բ ЛР-60 տիպի կիսախողովակների տեղադրման շինարարական աշխատանքներ</t>
  </si>
  <si>
    <t>Մեծամոր համայնքի Ալաշկերտ բնակավայրի 1-ին փողոցում ոռոգման նպատակով միակողմանի ե/բ ЛР-60 տիպի կիսախողովակների տեղադրման շինարարական աշխատանքների կատարման որակի տեխնիկական հսկողության ծառայություններ</t>
  </si>
  <si>
    <t>տեխնիկական հսկողության ծառայություններ</t>
  </si>
  <si>
    <t>ավտոմեքենաների լվացման և նմանատիպ ծառայություններ</t>
  </si>
  <si>
    <t>Ավտոմեքենաների լվացման ծառայություններ</t>
  </si>
  <si>
    <t>Փոխադրամիջոցների հետ կապված ապահովագրական ծառայություններ</t>
  </si>
  <si>
    <t>տեղեկատվական տեխնոլոգիաների ծրագրային ապահովման սպասարկում</t>
  </si>
  <si>
    <t>ծրագրային ապահովման սպասարկման ծառայություններ</t>
  </si>
  <si>
    <t>Դոմենային անվանումներ</t>
  </si>
  <si>
    <t>Քարթրիջների լիցքավորման ծառայություններ</t>
  </si>
  <si>
    <t>Հանրային անվտանգության պաշտպանության ծառայություն</t>
  </si>
  <si>
    <t>Հեռախոսային կապի ծառայութուն</t>
  </si>
  <si>
    <t xml:space="preserve">Փոստային ծառայություններ` կապված նամակների հետ </t>
  </si>
  <si>
    <t>էլեկտրականություն</t>
  </si>
  <si>
    <t>կազմակերպության ընդհանուր հեռախոսային ցանցի ծառայություններ</t>
  </si>
  <si>
    <t xml:space="preserve">փոստային ծառայություններ` կապված նամակների հետ </t>
  </si>
  <si>
    <t>հանրային անվտանգության պաշտպանության ծառայություններ</t>
  </si>
  <si>
    <t>պատճենահանող սարքերի պահպանման ծառայություններ</t>
  </si>
  <si>
    <t>ավտոմեքենաների տեխնիկական ստուգման ծառայություններ</t>
  </si>
  <si>
    <t>դոմենային անվանումներ</t>
  </si>
  <si>
    <t>բնական գազ</t>
  </si>
  <si>
    <t>Խմելու ջրի բաշխում</t>
  </si>
  <si>
    <t>օճառի տարա</t>
  </si>
  <si>
    <t>կոշիկի փայլեցման միջոցներ</t>
  </si>
  <si>
    <t>գուլպաներ</t>
  </si>
  <si>
    <t>վարտիք</t>
  </si>
  <si>
    <t>շապիկ</t>
  </si>
  <si>
    <t>կարի թել</t>
  </si>
  <si>
    <t>կարի ասեղներ</t>
  </si>
  <si>
    <t>ածելիներ</t>
  </si>
  <si>
    <t>ատամի խոզանակներ</t>
  </si>
  <si>
    <t>օճառ</t>
  </si>
  <si>
    <t>սպորտային պայուսակներ</t>
  </si>
  <si>
    <t>Օճառաման</t>
  </si>
  <si>
    <t>շինարարական աշխատանքներ ջրային ուղիների համար</t>
  </si>
  <si>
    <t>Բաժին 01, խումբ 1,  դաս 1  ծրագիր 51</t>
  </si>
  <si>
    <t>Առողջապահության պարտադիր ապահովագրության ծառայություն  համակարգի սեմինար</t>
  </si>
  <si>
    <t>ՀՀ Արմավիրի մարզի Մեծամոր համայնքում 30մ բարձրությամբ աշտարակի պատրաստման աշխատանքների նախագծանախահաշվային փաստաթղթերի մշակման և կազմման ծառայություններ</t>
  </si>
  <si>
    <t>Նոր Կեսարիա բնակավայրում մանկապարտեզի կառուցման աշխատանքների նախագծանախահաշվային փաստաթղթերի մշակման և կազմման ծառայություններ</t>
  </si>
  <si>
    <t>555</t>
  </si>
  <si>
    <t xml:space="preserve">Ճաշկերույթի կազմակերպման ծառայություններ </t>
  </si>
  <si>
    <t>15811100</t>
  </si>
  <si>
    <t>կերակրի սոդա</t>
  </si>
  <si>
    <t>Փխրեցուցիչ</t>
  </si>
  <si>
    <t>Սոդա</t>
  </si>
  <si>
    <t>Լավաշ</t>
  </si>
  <si>
    <t>03222126</t>
  </si>
  <si>
    <t>Մոշ</t>
  </si>
  <si>
    <t>Ազնվամորի</t>
  </si>
  <si>
    <t>Հազարջ</t>
  </si>
  <si>
    <t>032</t>
  </si>
  <si>
    <t>03222123</t>
  </si>
  <si>
    <t>Վանիլին</t>
  </si>
  <si>
    <t>Պաքսիմատ /Չորահաց/</t>
  </si>
  <si>
    <t>Դարչին</t>
  </si>
  <si>
    <t>կգ</t>
  </si>
  <si>
    <t>Մեծամոր համայնքի Նորապատ բնակավայրի փողոցների ջրագծերի փոխարինման աշխատանքների նախագծանախահաշվային փաստաթղթերի փորձաքննության  խորհրդատվական ծառայությունների  մատուցում</t>
  </si>
  <si>
    <t>Մեծամոր համայնքի Ակնալիճ բնակավայրի Տ-3-6 տեղական նշանակության ավտոճանապարհի կմ 2+000-կմ 4+150 հատվածի հիմնանորոգման աշխատանքների նախագծանախահաշվային փաստաթղթերի փորձաքննության  խորհրդատվական ծառայությունների  մատուցում</t>
  </si>
  <si>
    <t>Մեծամոր համայնքի Փշատավան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</si>
  <si>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Ջանֆիդա բնակավայրի մի շարք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</si>
  <si>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Նորապատ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</si>
  <si>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Մրգաշատ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</si>
  <si>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Մարգարա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</si>
  <si>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Բերքաշատ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</si>
  <si>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Բամբակաշատ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</si>
  <si>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Բամբակաշատ բնակավայրի Կենտրոնական փողոցի մայթերի, ջրահեռացման համակարգի և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</si>
  <si>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Արմավիր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</si>
  <si>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Արևիկ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</si>
  <si>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Արազափ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</si>
  <si>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Տարոնիկ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</si>
  <si>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Տանձուտ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</si>
  <si>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Ալաշկերտ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</si>
  <si>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Ակնալիճ բնակավայրի Հոկտեմբերյան փողոցի կառուցման(ասֆալտապատման) նախագծանախահաշվային փաստաթղթերի փորձաքննության  խորհրդատվական ծառայությունների  մատուցում</t>
  </si>
  <si>
    <t>Մեծամոր համայնքի Այգեշատ բնակավայրի մի քանի փողոցների կառուցման կառուցման (ասֆալտապատման) նախագծանախահաշվային փաստաթղթերի փորձաքննության  խորհրդատվական ծառայությունների  մատուցում</t>
  </si>
  <si>
    <t>ՀՀ Արմավիրի մարզի Մեծամոր համայնքի Արտաշար բնակավայրի մի շարք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</si>
  <si>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Արգավանդ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</si>
  <si>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Գետաշեն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</si>
  <si>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Եղեգնուտ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</si>
  <si>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Երասխահուն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</si>
  <si>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Նոր Արտագերս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</si>
  <si>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Նոր Կեսարիա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</si>
  <si>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Շենավան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</si>
  <si>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Ջրաշեն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</si>
  <si>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Վարդանաշեն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</si>
  <si>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փորձաքննության ծառայություններ</t>
  </si>
  <si>
    <t>505</t>
  </si>
  <si>
    <t>ուսուցման ծրագրերի հետ կապված ծառայություններ</t>
  </si>
  <si>
    <t>հաց</t>
  </si>
  <si>
    <t>փխրեցուցիչ</t>
  </si>
  <si>
    <t>ազնվամորի</t>
  </si>
  <si>
    <t>հաղարջ</t>
  </si>
  <si>
    <t>համեմունքներ</t>
  </si>
  <si>
    <t>չորահաց</t>
  </si>
  <si>
    <t>Համեմունքներ</t>
  </si>
  <si>
    <t>ճաշկերույթների կազմակերպում</t>
  </si>
  <si>
    <t>924</t>
  </si>
  <si>
    <t>Հայրենականչ թերթի բաժանորդագրություն</t>
  </si>
  <si>
    <t>Ըմպելու ջուր</t>
  </si>
  <si>
    <t xml:space="preserve"> ըմպելու ջուր</t>
  </si>
  <si>
    <t>411</t>
  </si>
  <si>
    <t>լիտր</t>
  </si>
  <si>
    <t>723</t>
  </si>
  <si>
    <t>Տվյալների փոխանցման ծառայություն (հոսքաչափեր)</t>
  </si>
  <si>
    <t>50111130</t>
  </si>
  <si>
    <t>Ավտոմեքենաների տեխնիկական սպասարկման և վերանորոգման ծառայություն</t>
  </si>
  <si>
    <t>Մեծամոր համայնքին պատկանող անշարժ գույքի (հողատարածքների) գնահատումների իրականացման ծառայություններ</t>
  </si>
  <si>
    <t>Մեծամոր համայնքին պատկանող անշարժ գույքի (շենք շինությունների) գնահատումների իրականացման ծառայություններ</t>
  </si>
  <si>
    <t>70331800</t>
  </si>
  <si>
    <t>Հոդվածներ</t>
  </si>
  <si>
    <t>ծաղկային կոմպոզիցիաներ</t>
  </si>
  <si>
    <t>ծաղիկներ</t>
  </si>
  <si>
    <t>03121210</t>
  </si>
  <si>
    <t>03121200</t>
  </si>
  <si>
    <t>031</t>
  </si>
  <si>
    <t>Ծաղկեփունջ</t>
  </si>
  <si>
    <t>Վարդ</t>
  </si>
  <si>
    <t>Ծաղկեպսակ</t>
  </si>
  <si>
    <t>72411100</t>
  </si>
  <si>
    <t>համացանցային ծառայություններ մատուցողներ (isp)</t>
  </si>
  <si>
    <t>Համացանցային ծառայություններ</t>
  </si>
  <si>
    <t>Չափագրման ծառայություններ</t>
  </si>
  <si>
    <t>Ինժեներական ենթակառուցվածքների չափագրման ծառայություններ</t>
  </si>
  <si>
    <t>731</t>
  </si>
  <si>
    <t>Ջրի լաբորատոր հետազոտություն</t>
  </si>
  <si>
    <t>Բենզին</t>
  </si>
  <si>
    <t>09132200</t>
  </si>
  <si>
    <t>091</t>
  </si>
  <si>
    <t>79411210</t>
  </si>
  <si>
    <t>գնումների հետ կապված խորհրդատվական ծառայություններ</t>
  </si>
  <si>
    <t>Գնումների հետ կապված խորհրդատվական ծառայություններ</t>
  </si>
  <si>
    <t>156</t>
  </si>
  <si>
    <t>Բլղուր</t>
  </si>
  <si>
    <t>153</t>
  </si>
  <si>
    <t>15331152</t>
  </si>
  <si>
    <t>Սիսեռ</t>
  </si>
  <si>
    <t>ավտոմեքենաների վերանորոգման ծառայություններ</t>
  </si>
  <si>
    <t xml:space="preserve">լաբորատոր հետազոտություններ </t>
  </si>
  <si>
    <t>բենզին, ռեգուլյար</t>
  </si>
  <si>
    <t>տվյալների փոխանցման ծառայություններ</t>
  </si>
  <si>
    <t>ճարտարապետական և շենքերի չափագրման ծառայություններ</t>
  </si>
  <si>
    <t>բլղուր</t>
  </si>
  <si>
    <t>սիսեռ</t>
  </si>
  <si>
    <t>Սպորտային պայուսակ</t>
  </si>
  <si>
    <t>45231135</t>
  </si>
  <si>
    <t xml:space="preserve"> շինարարական աշխատանքներ խմելու ջրի ջրմուղ աշտարակների համար</t>
  </si>
  <si>
    <t>Մեծամոր համայնքի Մեծամոր քաղաքի Մ․ Միքայելյան, Հ․ Թումանյան, Վ․ Տերյան և Կոմիտաս փողոցների ջրագծերի փոխարինման շինարարական աշխատանքներ</t>
  </si>
  <si>
    <t>Սուրճ</t>
  </si>
  <si>
    <t>100000 դրամի սահմաններում</t>
  </si>
  <si>
    <t>15861100</t>
  </si>
  <si>
    <t>158</t>
  </si>
  <si>
    <t>Մեծամոր համայնքի Արտաշար բնակավայրի 04-024-0021-0012 կադաստրային ծածակագրով հողամասի բարեկարգման այգի կառուցելու նպատակով նախագծանախահաշվային փաստաթղթերի փորձաքննության  խորհրդատվական ծառայություններ</t>
  </si>
  <si>
    <t>Մեծամոր համայնքի Մեծամոր քաղաքի 1-ին թաղամաս 1/32 հողամասում ժամանկակից այգու հիմնման նախագծանախահաշվային փաստաթղթերի մշակման և կազմման ծառայություններ</t>
  </si>
  <si>
    <t>45221200</t>
  </si>
  <si>
    <t xml:space="preserve"> պոմպային ագրեգատների վերանորոգման աշխատանքներ </t>
  </si>
  <si>
    <t>ԷՑՎ 12-160-10 (65կվտ)Պոմպերի վերանորոգման աշխատանքներ</t>
  </si>
  <si>
    <t>ԷՑՎ 12-160-65 (45կվտ)Պոմպերի վերանորոգման աշխատանքներ</t>
  </si>
  <si>
    <t>ԷՑՎ 10-120-60(32կվտ) Պոմպերի վերանորոգման աշխատանքներ</t>
  </si>
  <si>
    <t>ԷՑՎ 10-160-50(32կվտ) Պոմպերի վերանորոգման աշխատանքներ</t>
  </si>
  <si>
    <t>ԷՑՎ 12-255-30(32կվտ) Պոմպերի վերանորոգման աշխատանքներ</t>
  </si>
  <si>
    <t>ԷՑՎ 10-160-30(22կվտ) Պոմպերի վերանորոգման աշխատանքներ</t>
  </si>
  <si>
    <t>K90/55 4k-8  22կվ Պոմպերի վերանորոգման աշխատանքներ</t>
  </si>
  <si>
    <t xml:space="preserve"> K45-30 3k-9  7․5կվ Պոմպերի վերանորոգման աշխատանքներ</t>
  </si>
  <si>
    <t>սուրճ, աղացած</t>
  </si>
  <si>
    <t>ըմպելու ջուր</t>
  </si>
  <si>
    <t>Արծաթափայլ եղևնի</t>
  </si>
  <si>
    <t>Տուա</t>
  </si>
  <si>
    <t xml:space="preserve"> Գնդաձև սամշիթ</t>
  </si>
  <si>
    <t>03451600</t>
  </si>
  <si>
    <t>03451100</t>
  </si>
  <si>
    <t>034</t>
  </si>
  <si>
    <t>ՀՀ Արամվիրի մարզի Մեծամոր համայնքի Հայկավան բնակավայրի մի քանի փողոցների կառուցման (ասֆալտապատման) աշխատանքների կատարման նախագծանախահաշվային փաստաթղթերի փորձաքննության անցկացման և եզրակացության տրամադրման ծառայություններ</t>
  </si>
  <si>
    <t>ՀՀ Արամվիրի մարզի Մեծամոր համայնքի Գետաշեն բնակավայրի մի քանի փողոցների կառուցման (ասֆալտապատման) աշխատանքների կատարման նախագծանախահաշվային փաստաթղթերի փորձաքննության անցկացման և եզրակացության տրամադրման ծառայություններ</t>
  </si>
  <si>
    <t>ՀՀ Արամվիրի մարզի Մեծամոր համայնքի Նալբանդյան բնակավայրի մի քանի փողոցների կառուցման (ասֆալտապատման) աշխատանքների կատարման նախագծանախահաշվային փաստաթղթերի փորձաքննության անցկացման և եզրակացության տրամադրման ծառայություններ</t>
  </si>
  <si>
    <t>ՀՀ Արամվիրի մարզի Մեծամոր համայնքի Ամասիա բնակավայրի 1-ին փողոցի հիմնանորոգման, մայթերի և ջրահեռացման համակարգի կառուցման աշխատանքների կատարման նախագծանախահաշվային փաստաթղթերի փորձաքննության անցկացման և եզրակացության տրամադրման ծառայություններ</t>
  </si>
  <si>
    <t>50531140</t>
  </si>
  <si>
    <t>ՀՀ Արամվիրի մարզի Մեծամոր համայնքի Նոր Արմավիր բնակավայրի մի քանի փողոցների կառուցման (ասֆալտապատման) աշխատանքների նախագծանախահաշվային փաստաթղթերի փորձաքննության անցկացման և եզրակացության տրամադրման ծառայություններ</t>
  </si>
  <si>
    <t>ՀՀ Արամվիրի մարզի Մեծամոր համայնքի Զարթոնք բնակավայրի մի քանի փողոցների կառուցման (ասֆալտապատման) աշխատանքների նախագծանախահաշվային փաստաթղթերի փորձաքննության անցկացման և եզրակացության տրամադրման ծառայություններ</t>
  </si>
  <si>
    <t>Փոսալցման աշխատանքներ</t>
  </si>
  <si>
    <t>45231177</t>
  </si>
  <si>
    <t xml:space="preserve"> ճանապարհների վերանորոգման աշխատանքներ</t>
  </si>
  <si>
    <t>09134200</t>
  </si>
  <si>
    <t xml:space="preserve"> դիզելային վառելիք, ամառային</t>
  </si>
  <si>
    <t>72311240</t>
  </si>
  <si>
    <t xml:space="preserve"> տվյալների փոխանցման ծառայություններ</t>
  </si>
  <si>
    <t>Հոսքաչափերի հաղորդած ինֆորմացիայի փոխանցման ծառայություն</t>
  </si>
  <si>
    <t>Մեծամոր քաղաքում բազմաֆունկցիոնալ մարզադպրոցի կառուցում, կահավորում և հարակից տարածքի բարեկարգման և կառուցման և ենթակա տարածքի աշխատանքների նախագծերի պատրաստման և ծախսերի գնահատման ծառայություններ</t>
  </si>
  <si>
    <t xml:space="preserve">(փոփոխություն և լրացում)						</t>
  </si>
  <si>
    <t>Դիզելային վառելիք, ամառային</t>
  </si>
  <si>
    <t>Տեսախցիկ</t>
  </si>
  <si>
    <t>386</t>
  </si>
  <si>
    <t>09411710</t>
  </si>
  <si>
    <t>սեղմված բնական գազ</t>
  </si>
  <si>
    <t>Սեղմված բնական Գազ</t>
  </si>
  <si>
    <t>Մեծամոր համայնքի Արտաշար բնակավայրի մանկապարտեզի շենքի հարակից տարածքի բարեկարգման աշխատանքների նախագծանախահաշվային փաստաթղթերի մշակման և կազմման ծառայություններ</t>
  </si>
  <si>
    <t>228</t>
  </si>
  <si>
    <t>Թղթապանակ կնոպկով</t>
  </si>
  <si>
    <t>Բլոկնոտ առանց կազմի</t>
  </si>
  <si>
    <t>301</t>
  </si>
  <si>
    <t>30199232</t>
  </si>
  <si>
    <t>նամակի ծրար, A4 ձևաչափի</t>
  </si>
  <si>
    <t>Ծրար Ա4</t>
  </si>
  <si>
    <t>30197100</t>
  </si>
  <si>
    <t>Ասեղ կարիչի 24/6 /սկոբա/</t>
  </si>
  <si>
    <t>տուփ</t>
  </si>
  <si>
    <t>30192231</t>
  </si>
  <si>
    <t xml:space="preserve">սկոչ </t>
  </si>
  <si>
    <t>Սկոչ</t>
  </si>
  <si>
    <t>358</t>
  </si>
  <si>
    <t>Դրոշ մեծ</t>
  </si>
  <si>
    <t>Դրոշ փոքր</t>
  </si>
  <si>
    <t>ծառեր</t>
  </si>
  <si>
    <t>բույսեր</t>
  </si>
  <si>
    <t>թվային լուսանկարչական ապարատներ</t>
  </si>
  <si>
    <t>թղթապանակներ</t>
  </si>
  <si>
    <t>նոթատետրեր</t>
  </si>
  <si>
    <t>կարիչի մետաղալարե կապեր, մեծ</t>
  </si>
  <si>
    <t>դրոշներ</t>
  </si>
  <si>
    <t xml:space="preserve"> ցանցային ենթակառուցվածքներ</t>
  </si>
  <si>
    <t>324</t>
  </si>
  <si>
    <t>Երթուղիչ (Router)</t>
  </si>
  <si>
    <t>Շարժիչի յուղ 5W30 100%</t>
  </si>
  <si>
    <t>Շարժիչի յուղ 5W40 100%</t>
  </si>
  <si>
    <t>Փոխանցման տուփի յուղ  GL4 140</t>
  </si>
  <si>
    <t>Մարտկոցներ 65 ամպեր</t>
  </si>
  <si>
    <t>Մարտկոցներ 70 ամպեր</t>
  </si>
  <si>
    <t>Մարտկոցներ 74 ամպեր</t>
  </si>
  <si>
    <t>Մարտկոցներ 100 ամպեր</t>
  </si>
  <si>
    <t>09211100</t>
  </si>
  <si>
    <t>092</t>
  </si>
  <si>
    <t>09211400</t>
  </si>
  <si>
    <t>Մեծամոր համայնքի Մեծամոր քաղաքի 2-րդ թաղամասի սկզբնամասի կոյուղագծի վերակառուցման աշխատանքների նախագծանախահաշվային փաստաթղթերի մշակման և կազմման ծառայություններ</t>
  </si>
  <si>
    <t>792</t>
  </si>
  <si>
    <t xml:space="preserve"> աուդիտորական ծառայություններ</t>
  </si>
  <si>
    <t>30197620</t>
  </si>
  <si>
    <t xml:space="preserve">թուղթ, A4 ֆորմատի </t>
  </si>
  <si>
    <t>Թուղթ Ա4</t>
  </si>
  <si>
    <t>334</t>
  </si>
  <si>
    <t>Ֆայլեր</t>
  </si>
  <si>
    <t>Ֆայլ</t>
  </si>
  <si>
    <t xml:space="preserve"> հաշվառման գրքեր</t>
  </si>
  <si>
    <t>Մատյան հաճախումների</t>
  </si>
  <si>
    <t>Իրավական ակտերի մատյան</t>
  </si>
  <si>
    <t>Ելից գրությունների մատյան</t>
  </si>
  <si>
    <t>Մտից գրությունների մատյան</t>
  </si>
  <si>
    <t>30192121</t>
  </si>
  <si>
    <t>գրիչ գնդիկավոր</t>
  </si>
  <si>
    <t>Գրիչ կարմիր</t>
  </si>
  <si>
    <t>Գրիչ սև</t>
  </si>
  <si>
    <t>Գրիչ գնդիկավոր</t>
  </si>
  <si>
    <t xml:space="preserve"> արագակարներ</t>
  </si>
  <si>
    <t>Արագակար թղթե</t>
  </si>
  <si>
    <t>Արագակար  պլաստիկ զսպանակով</t>
  </si>
  <si>
    <t xml:space="preserve"> թղթապանակներ</t>
  </si>
  <si>
    <t>Ռեգիստր Ա4</t>
  </si>
  <si>
    <t>Թղթապանակ Ա4 2 օղակով</t>
  </si>
  <si>
    <t>Թղթապանակ 20 ֆայլով</t>
  </si>
  <si>
    <t>Թղթապանակ 100 ֆայլով</t>
  </si>
  <si>
    <t>Թղթապանակ ռեզինով</t>
  </si>
  <si>
    <t>30141200</t>
  </si>
  <si>
    <t xml:space="preserve"> հաշվասարք, գրասենյակային</t>
  </si>
  <si>
    <t>Հաշվիչ</t>
  </si>
  <si>
    <t>թղթապանակ` պատվոգիր</t>
  </si>
  <si>
    <t>Պատվոգիր</t>
  </si>
  <si>
    <t xml:space="preserve"> գրասենյակային գիրք, մատյան, 70-200էջ, տողանի, սպիտակ էջերով</t>
  </si>
  <si>
    <t>Գրասենյակային գիրք 200 էջ</t>
  </si>
  <si>
    <t>Գրասենյակային գիրք 100 էջ</t>
  </si>
  <si>
    <t>Գրասենյակային գիրք 60 էջ</t>
  </si>
  <si>
    <t>սոսնձամատիտ, գրասենյակային</t>
  </si>
  <si>
    <t>Սոսինձ</t>
  </si>
  <si>
    <t>378</t>
  </si>
  <si>
    <t xml:space="preserve"> գունավոր մատիտներ</t>
  </si>
  <si>
    <t>Մատիտ սև</t>
  </si>
  <si>
    <t>նամակի ծրար, A6 ձևաչափի</t>
  </si>
  <si>
    <t>Ծրար</t>
  </si>
  <si>
    <t xml:space="preserve"> թուղթ նշումների համար, սոսնձվածքով</t>
  </si>
  <si>
    <t>Նշումների թուղթ 76*76</t>
  </si>
  <si>
    <t xml:space="preserve"> կարիչի մետաղալարե կապեր, փոքր</t>
  </si>
  <si>
    <t>Ասեղ կարիչի 10 /սկոբա/</t>
  </si>
  <si>
    <t>30197112</t>
  </si>
  <si>
    <t xml:space="preserve"> կարիչի մետաղալարե կապեր, միջին</t>
  </si>
  <si>
    <t>Ասեղ կարիչի 23/13 /սկոբա/</t>
  </si>
  <si>
    <t>30197120</t>
  </si>
  <si>
    <t xml:space="preserve"> կոճգամներ</t>
  </si>
  <si>
    <t>Կոճգամ 10մմ</t>
  </si>
  <si>
    <t>30197220</t>
  </si>
  <si>
    <t xml:space="preserve"> թղթի ամրակներ</t>
  </si>
  <si>
    <t>Ամրակ 33 մմ</t>
  </si>
  <si>
    <t>Ամրակ 50մմ</t>
  </si>
  <si>
    <t xml:space="preserve"> սեղմակ, միջին </t>
  </si>
  <si>
    <t>Սեղմակ գունավոր 25մմ</t>
  </si>
  <si>
    <t xml:space="preserve"> սեղմակ, մեծ</t>
  </si>
  <si>
    <t>Սեղմակ գունավոր 32մմ</t>
  </si>
  <si>
    <t>30192930</t>
  </si>
  <si>
    <t xml:space="preserve"> ուղղիչ գրիչներ</t>
  </si>
  <si>
    <r>
      <t>Շտրիխ գրիչ 8</t>
    </r>
    <r>
      <rPr>
        <sz val="10"/>
        <color rgb="FF000000"/>
        <rFont val="MS Mincho"/>
        <family val="3"/>
        <charset val="128"/>
      </rPr>
      <t>․</t>
    </r>
    <r>
      <rPr>
        <sz val="10"/>
        <color rgb="FF000000"/>
        <rFont val="GHEA Grapalat"/>
        <family val="3"/>
      </rPr>
      <t>0 մլ</t>
    </r>
  </si>
  <si>
    <t>30192125</t>
  </si>
  <si>
    <t xml:space="preserve"> մարկերներ</t>
  </si>
  <si>
    <t>Մարկեր սև</t>
  </si>
  <si>
    <t>30192100</t>
  </si>
  <si>
    <t xml:space="preserve"> ռետին հասարակ</t>
  </si>
  <si>
    <t>Ռետին</t>
  </si>
  <si>
    <t xml:space="preserve">քանոն` մետաղյա </t>
  </si>
  <si>
    <t>Քանոն</t>
  </si>
  <si>
    <t>30192133</t>
  </si>
  <si>
    <t xml:space="preserve"> սրիչներ</t>
  </si>
  <si>
    <t>Սրիչ</t>
  </si>
  <si>
    <t>30192114</t>
  </si>
  <si>
    <t xml:space="preserve"> թանաք, կնիքի բարձիկի համար</t>
  </si>
  <si>
    <t>Թանաք կապույտ</t>
  </si>
  <si>
    <t>30192111</t>
  </si>
  <si>
    <t xml:space="preserve"> թանաքի բարձիկներ</t>
  </si>
  <si>
    <t>Բարձիկ կնիքի համար</t>
  </si>
  <si>
    <t>30192232</t>
  </si>
  <si>
    <t>սկոչ թղթի</t>
  </si>
  <si>
    <t>Սկոչ թուղթ</t>
  </si>
  <si>
    <t>30192780</t>
  </si>
  <si>
    <t xml:space="preserve"> էջաբաժանիչ</t>
  </si>
  <si>
    <t>Էջանիշ</t>
  </si>
  <si>
    <t>Մարկեր ընդգծող</t>
  </si>
  <si>
    <t>դակիչ միջին</t>
  </si>
  <si>
    <t>Դակիչ 25 թերթ քանոնով</t>
  </si>
  <si>
    <t xml:space="preserve"> դակիչ մեծ</t>
  </si>
  <si>
    <t>Դակիչ 100-150 թերթ քանոնով</t>
  </si>
  <si>
    <t>30197322</t>
  </si>
  <si>
    <t xml:space="preserve"> կարիչ, 20-50 թերթի համար</t>
  </si>
  <si>
    <t>Կարիչ 25-30 թերթ</t>
  </si>
  <si>
    <t xml:space="preserve"> ապակարիչ</t>
  </si>
  <si>
    <t>Ապակարիչ</t>
  </si>
  <si>
    <t xml:space="preserve"> մկրատ, գրասենյակային</t>
  </si>
  <si>
    <t>Մկրատ</t>
  </si>
  <si>
    <t>30192127</t>
  </si>
  <si>
    <t xml:space="preserve"> գրչատուփեր</t>
  </si>
  <si>
    <t>Գրչամանի ցանց</t>
  </si>
  <si>
    <t>302</t>
  </si>
  <si>
    <t xml:space="preserve"> ֆլեշ հիշողություն, 8GB</t>
  </si>
  <si>
    <t>Կրիչ 8 գբ</t>
  </si>
  <si>
    <t>30234400</t>
  </si>
  <si>
    <t xml:space="preserve"> դատարկ սկավառակ, առանց տուփի, DVD</t>
  </si>
  <si>
    <t>Դիսկ</t>
  </si>
  <si>
    <t>391</t>
  </si>
  <si>
    <t xml:space="preserve"> գրասենյակի դարակաշարեր</t>
  </si>
  <si>
    <t>Դարակաշար 3 հարկանի</t>
  </si>
  <si>
    <t>գրիչ գելային</t>
  </si>
  <si>
    <t>Գրիչ գելային</t>
  </si>
  <si>
    <t>441</t>
  </si>
  <si>
    <t>Շրջանակ պլաստմասե</t>
  </si>
  <si>
    <t>Շրջանակ փայտյա</t>
  </si>
  <si>
    <t xml:space="preserve"> շարժիչի յուղեր</t>
  </si>
  <si>
    <t xml:space="preserve"> փոխանցման տուփի յուղեր</t>
  </si>
  <si>
    <t>31442160</t>
  </si>
  <si>
    <t xml:space="preserve">մարտկոց` ԿՄ 6ՍՏ-60 </t>
  </si>
  <si>
    <t>31442170</t>
  </si>
  <si>
    <t xml:space="preserve">մարտկոց` ԿՄ 6ՍՏ-70 </t>
  </si>
  <si>
    <t>31442180</t>
  </si>
  <si>
    <t>մարտկոց` ԿՄ 6ՍՏ-75</t>
  </si>
  <si>
    <t>31442190</t>
  </si>
  <si>
    <t xml:space="preserve">մարտկոց` ԿՄ 6ՍՏ-80 </t>
  </si>
  <si>
    <t>314</t>
  </si>
  <si>
    <t xml:space="preserve"> կախիչներ</t>
  </si>
  <si>
    <t>Կախիչներ (հագուստի)</t>
  </si>
  <si>
    <t>397</t>
  </si>
  <si>
    <t>էլեկտրական տաքացուցիչ` ջերմային կարգավորիչով</t>
  </si>
  <si>
    <t>Էլեկտրական ջեռուցիչ, ВНР-М-24</t>
  </si>
  <si>
    <t>39721500</t>
  </si>
  <si>
    <t xml:space="preserve">Տաքացուցիչ, 2kw                                                                                                                                                                   </t>
  </si>
  <si>
    <t>դրոշ</t>
  </si>
  <si>
    <t xml:space="preserve">Բազալտե խիճ </t>
  </si>
  <si>
    <t>142</t>
  </si>
  <si>
    <t xml:space="preserve"> խճաքար</t>
  </si>
  <si>
    <t>ՀՀ Արմավիրի մարզի Մեծամոր քաղաքի 1-ին թաղամասի 4-րդ և 5-րդ շենքերի դիմացի բակի բարեկարգման աշխատանքների կատարման որակի տեխնիկական հսկողության ծառայություն</t>
  </si>
  <si>
    <t>45221142</t>
  </si>
  <si>
    <t xml:space="preserve"> ընդհանուր շինարարական աշխատանքներ</t>
  </si>
  <si>
    <t>ՀՀ Արմավիրի մարզի Մեծամոր քաղաքի 1-ին թաղամասի 4-րդ և 5-րդ շենքերի դիմացի բակի բարեկարգման աշխատանքներ</t>
  </si>
  <si>
    <t>50531110</t>
  </si>
  <si>
    <t>կաթսաների վերանորոգման և պահպանման ծառայություններ</t>
  </si>
  <si>
    <t>Կաթսաների վերանորոգման ծառայություններ</t>
  </si>
  <si>
    <t>Համակարգչի սնուցման բլոկ</t>
  </si>
  <si>
    <t>Համակարգչի/մոնիտորի/տպիչի հոսանքի լար</t>
  </si>
  <si>
    <t>Համակարգչի օպերատիվ հիշողության սարք</t>
  </si>
  <si>
    <t>SSD հիշողության սարք</t>
  </si>
  <si>
    <t>HDD հիշողության սարք</t>
  </si>
  <si>
    <t>Համակարգչային ստեղնաշար</t>
  </si>
  <si>
    <t>Համակարգչային մկնիկ լարով</t>
  </si>
  <si>
    <t>Հովացուցիչ</t>
  </si>
  <si>
    <t>Մայր պլատա</t>
  </si>
  <si>
    <t>Ցանցային Բաժանարար</t>
  </si>
  <si>
    <t>Ցանցային ենթակառուցվածքներ WIFI երթուղիչ (router)</t>
  </si>
  <si>
    <t>Ցանցային ենթակառուցվածքներ WIFI repeater</t>
  </si>
  <si>
    <t>Lan կոնեկդոր</t>
  </si>
  <si>
    <t>Ցանցային բաղադրիչներ Lan to USB adapter</t>
  </si>
  <si>
    <t>սնուցման բլոկ</t>
  </si>
  <si>
    <t>30237200</t>
  </si>
  <si>
    <t>համակարգիչների պարագաներ</t>
  </si>
  <si>
    <t>30236110</t>
  </si>
  <si>
    <t>օպերատիվ հիշողություն (ram)</t>
  </si>
  <si>
    <t>30211300</t>
  </si>
  <si>
    <t>համակարգչային սարքավորումներ</t>
  </si>
  <si>
    <t>30237460</t>
  </si>
  <si>
    <t>համակարգչային ստեղնաշարեր</t>
  </si>
  <si>
    <t>30237411</t>
  </si>
  <si>
    <t>մկնիկ, համակարգչային, լարով</t>
  </si>
  <si>
    <t>մայրական պլատաներ</t>
  </si>
  <si>
    <t xml:space="preserve"> ցանցային բաժանարար</t>
  </si>
  <si>
    <t xml:space="preserve"> ցանցային մալուխներ</t>
  </si>
  <si>
    <t xml:space="preserve"> ցանցային բաղադրիչներ</t>
  </si>
  <si>
    <t>32421100</t>
  </si>
  <si>
    <t>Մեծամոր համայնքի Արգավանդ  բնակավայրի 1-ին փողոց 2-րդ նրբանցքի , 7-րդ փողոց 1-ին նրբանցքի և 21-րդ  փողոցի գազաֆիկացման աշխատանքների նախագծանախահաշվային փաստաթղթերի մշակման և կազմման ծառայություններ</t>
  </si>
  <si>
    <t>Մեծամոր քաղաքի 3-րդ թաղամասի  գազաֆիկացման աշխատանքների նախագծանախահաշվային փաստաթղթերի մշակման և կազմման ծառայություններ</t>
  </si>
  <si>
    <t>Բաժին 05 խումբ 1 դաս 1 ծրագիր 51</t>
  </si>
  <si>
    <t>Ծրագիրը՝ Աղբահանություն</t>
  </si>
  <si>
    <t>Մեքենաների տեխսպասարկման ծառայություն</t>
  </si>
  <si>
    <t xml:space="preserve"> ավտոմեքենաների անիվներ</t>
  </si>
  <si>
    <t>34351200</t>
  </si>
  <si>
    <t>Ավտոմեքենաների լվացման ծառայություն</t>
  </si>
  <si>
    <t xml:space="preserve"> ավտոմեքենաների լվացման և նմանատիպ ծառայություններ</t>
  </si>
  <si>
    <t>50111190</t>
  </si>
  <si>
    <t>Մեծամոր համայնքի Մեծամոր քաղաքի վարչական կենտրոն թիվ 1 հասցեում գտնվող պուրակի քանդման, մաքրման և բարեկարգման աշխատանքների կատարման որակի տեխնիկական հսկողության ծառայություններ</t>
  </si>
  <si>
    <t>Մեծամոր համայնքի Մեծամոր քաղաքի վարչական կենտրոն թիվ 1 հասցեում գտնվող պուրակի քանդման, մաքրման և բարեկարգման աշխատանքներ</t>
  </si>
  <si>
    <t>Մեծամոր համայնքի Մեծամոր քաղաքի մարզադպրոցի դահլիճի վերանորոգման աշխատանքների կատարման որակի տեխնիկական հսկողության ծառայություններ</t>
  </si>
  <si>
    <t>Մեծամոր համայնքի Մեծամոր քաղաքի մարզադպրոցի դահլիճի վերանորոգման աշխատանքներ</t>
  </si>
  <si>
    <t xml:space="preserve"> մարզական օբյեկտների շինարարական աշխատանքներ</t>
  </si>
  <si>
    <t>33761300</t>
  </si>
  <si>
    <t xml:space="preserve"> ձեռքի թղթե սրբիչներ</t>
  </si>
  <si>
    <t xml:space="preserve">Անձեռոցիկ խոհարարական՝ սրբիչ </t>
  </si>
  <si>
    <t>33141118</t>
  </si>
  <si>
    <t xml:space="preserve"> անձեռոցիկներ</t>
  </si>
  <si>
    <t>Անձեռոցիկ  խոհարարական 2հտ</t>
  </si>
  <si>
    <t>Անձեռոցիկ քաշովի</t>
  </si>
  <si>
    <t>անձեռոցիկ  2 շ քաշովի 300 հտ</t>
  </si>
  <si>
    <t>խոնավ անձեռոցիկ</t>
  </si>
  <si>
    <t>349</t>
  </si>
  <si>
    <t>34921440</t>
  </si>
  <si>
    <t xml:space="preserve"> թափոնների և աղբի տարաներ և աղբամաններ </t>
  </si>
  <si>
    <t>Աղբաման՝ պլաստմասե սետկա</t>
  </si>
  <si>
    <t>39224331</t>
  </si>
  <si>
    <t>դույլ պլաստմասե</t>
  </si>
  <si>
    <t>Դույլ ՝ հատակ մաքրող</t>
  </si>
  <si>
    <t>39224333</t>
  </si>
  <si>
    <t xml:space="preserve"> դույլ մետաղական</t>
  </si>
  <si>
    <t>Աղբի դույլ /երկաթյա/</t>
  </si>
  <si>
    <t>39711220</t>
  </si>
  <si>
    <t xml:space="preserve"> էլեկտրական սրճեփներ</t>
  </si>
  <si>
    <t>Սրճեփ էլեկտրական 7բ</t>
  </si>
  <si>
    <t xml:space="preserve"> թեյի կամ սուրճի բաժակներ</t>
  </si>
  <si>
    <t>Սուրճի բաժակ</t>
  </si>
  <si>
    <t>196</t>
  </si>
  <si>
    <t>19641000</t>
  </si>
  <si>
    <t xml:space="preserve"> պոլիէթիլենային պարկ, աղբի համար</t>
  </si>
  <si>
    <t>Աղբի տոպրակ 30 լ</t>
  </si>
  <si>
    <t>Աղբի տոպրակ 60 լ</t>
  </si>
  <si>
    <t>Աղբի տոպրակ 120 լ</t>
  </si>
  <si>
    <t>33761100</t>
  </si>
  <si>
    <t>զուգարանի թուղթ</t>
  </si>
  <si>
    <t>Տուալետի թուղթ</t>
  </si>
  <si>
    <t>Տուալետի թուղթ / 4հ, 3 շերտով/</t>
  </si>
  <si>
    <t xml:space="preserve"> լվացող նյութեր</t>
  </si>
  <si>
    <t>Մաքրող միջոց  գելային 1լ</t>
  </si>
  <si>
    <t>39831245</t>
  </si>
  <si>
    <t>օճառ, հեղուկ</t>
  </si>
  <si>
    <t>Սպասք լվացող հեղուկ 500 մլ</t>
  </si>
  <si>
    <t>39221490</t>
  </si>
  <si>
    <t xml:space="preserve"> սպունգներ</t>
  </si>
  <si>
    <t>Սպունգ սպասքի</t>
  </si>
  <si>
    <t>395</t>
  </si>
  <si>
    <t xml:space="preserve"> մաքրող կտորներ</t>
  </si>
  <si>
    <t>Հատակի շոր 50*80</t>
  </si>
  <si>
    <t>Լաթ միկրոֆիբրա</t>
  </si>
  <si>
    <t>39514200</t>
  </si>
  <si>
    <t xml:space="preserve"> խոհանոցի սրբիչներ</t>
  </si>
  <si>
    <t>Սրբիչ ամանի</t>
  </si>
  <si>
    <t>39811300</t>
  </si>
  <si>
    <t xml:space="preserve"> հոտազերծիչ, օդի</t>
  </si>
  <si>
    <t>Հոտազերծիչ 300 մլ</t>
  </si>
  <si>
    <t xml:space="preserve"> ավելներ</t>
  </si>
  <si>
    <t>Ավել տան</t>
  </si>
  <si>
    <t>գոգաթիակ, աղբը հավաքելու համար, ձողով</t>
  </si>
  <si>
    <t>Գոգաթիակ / հասարակ/</t>
  </si>
  <si>
    <t>224</t>
  </si>
  <si>
    <t>24451141</t>
  </si>
  <si>
    <t xml:space="preserve"> ախտահանիչ հեղուկ նյութեր</t>
  </si>
  <si>
    <t>Ժավել 1լ</t>
  </si>
  <si>
    <t>ապակի մաքրելու միջոց</t>
  </si>
  <si>
    <t>Ապակի մաքրող նյութ 0,5 լ</t>
  </si>
  <si>
    <t xml:space="preserve"> կահույքի փայլեցման միջոց</t>
  </si>
  <si>
    <t>Կահույքի լաք 250 մլ</t>
  </si>
  <si>
    <t>Կահույքի լաք 400 գր</t>
  </si>
  <si>
    <t xml:space="preserve"> սինթետիկ թել</t>
  </si>
  <si>
    <t>315</t>
  </si>
  <si>
    <t xml:space="preserve"> դյուրակիր էլեկտրական լամպեր</t>
  </si>
  <si>
    <t>Էլեկտրական լամպ լեդ 9Վ</t>
  </si>
  <si>
    <t>Էլեկտրական լամպ լեդ 12 Վ</t>
  </si>
  <si>
    <t>Էլեկտրական լամպ լեդ 15 Վ</t>
  </si>
  <si>
    <t>Էլեկտրական լամպ լեդ 20 Վ</t>
  </si>
  <si>
    <t>Էլեկտրական լամպ լեդ 24 Վ</t>
  </si>
  <si>
    <t>316</t>
  </si>
  <si>
    <t xml:space="preserve"> եռաբաշխիչ 3տ, 3մ լարով</t>
  </si>
  <si>
    <t>Երկարացման  լար 3 մ , 3տեղանի</t>
  </si>
  <si>
    <t>184</t>
  </si>
  <si>
    <t xml:space="preserve"> ձեռնոցներ</t>
  </si>
  <si>
    <t>Ձեռնոց</t>
  </si>
  <si>
    <t>244</t>
  </si>
  <si>
    <t xml:space="preserve"> միջատասպան նյութեր</t>
  </si>
  <si>
    <t>Ճանճի դեղ</t>
  </si>
  <si>
    <t>445</t>
  </si>
  <si>
    <t>44511100</t>
  </si>
  <si>
    <t xml:space="preserve"> ձեռքի գործիքներ</t>
  </si>
  <si>
    <t>Ճանճի փայտ</t>
  </si>
  <si>
    <t>312</t>
  </si>
  <si>
    <t xml:space="preserve"> բաշխիչ սարքեր</t>
  </si>
  <si>
    <t>Բաշխիչ էլեկտրական 3 տեղանի</t>
  </si>
  <si>
    <t>Դույլ պլաստմասե</t>
  </si>
  <si>
    <t>Հեղուկ օճառ</t>
  </si>
  <si>
    <t xml:space="preserve"> մեկանգամյա օգտագործման բաժակներ</t>
  </si>
  <si>
    <t>Թղթյա բաժակ 330մլ</t>
  </si>
  <si>
    <t>Թղթյա բաժակ 170մլ</t>
  </si>
  <si>
    <t xml:space="preserve">Lan մալուխ </t>
  </si>
  <si>
    <t>CASE 570SV ԴԻՄԱՑԻ անիվ 12,5/80/18</t>
  </si>
  <si>
    <t>CASE 570SV հետևի անիվ 16,9/28</t>
  </si>
  <si>
    <t>Գրեյդեր անվադող 17,5/25</t>
  </si>
  <si>
    <t>Կամազ/մազ 148/145</t>
  </si>
  <si>
    <t>Զիլ 20/900</t>
  </si>
  <si>
    <t>HOWO  անվադող</t>
  </si>
  <si>
    <t>Վերամբարձ կռունկ անվադող 115/110  NR16LT /ձմեռային/</t>
  </si>
  <si>
    <t>VAZ 2121 նիվա 215/65/R16 /ձմեռային/</t>
  </si>
  <si>
    <t>Վերամբարձ կռունկ անվադող 5․50 R 13LT 90/89M /ձմեռային/</t>
  </si>
  <si>
    <t>KIA SORENTO 245/65/R17 /ամառային/</t>
  </si>
  <si>
    <t>TOYOTA CAMRY 215/55/R17 /ամառային/</t>
  </si>
  <si>
    <t>ՎԱԶ 2121 Նիվա 215/65/R16 /ամառային/</t>
  </si>
  <si>
    <t>KIA SORENTO 245/65/R17 /ձմեռային/</t>
  </si>
  <si>
    <t>TOYOTA CAMRY 215/55/R17 /ձմեռային/</t>
  </si>
  <si>
    <t>343</t>
  </si>
  <si>
    <t>Մեծամոր համայնքի Ալաշկերտ բնակավայրի 1-ին փողոցում ոռոգման նպատակով միակողմանի ե/բ ЛР-60 տիպի կիսախողովակների տեղադրման շինարարական աշխատանքների կատարման որակի հեղինակային հսկողության ծառայություններ</t>
  </si>
  <si>
    <t>հեղինակային հսկողության ծառայություններ</t>
  </si>
  <si>
    <t>981</t>
  </si>
  <si>
    <t>ՀՀ Արմավիրի մարզի Մեծամոր համայնքի Նալբանդյան բնակավայրով անցնող T-3-52 և T-3-11 ճանապարհների եզրերում RT30*34սմ տիպի ե/բ վաքերի տեղադման աշխատանքների որակի տեխնիկական հսկողության ծառայություններ</t>
  </si>
  <si>
    <t xml:space="preserve"> շինարարական աշխատանքներ ջրային ուղիների համար</t>
  </si>
  <si>
    <t>ՀՀ Արմավիրի մարզի Մեծամոր համայնքի Նալբանդյան բնակավայրով անցնող T-3-52 և T-3-11 ճանապարհների եզրերում RT30*34սմ տիպի ե/բ վաքերի տեղադման աշխատանքներ</t>
  </si>
  <si>
    <t>ՀՀ Արմավիրի մարզի Մեծամոր համայնքի Նալբանդյան բնակավայրով անցնող T-3-52 և T-3-11 ճանապարհների եզրերում RT30*34սմ տիպի ե/բ վաքերի տեղադման աշխատանքների հեղինակային հսկողության ծառայություններ</t>
  </si>
  <si>
    <t xml:space="preserve">գովազդի նպատակով լուսանկարահանման ծառայություն </t>
  </si>
  <si>
    <t>գովազդի նպատակով լուսանկարչական ծառայություններ</t>
  </si>
  <si>
    <t>79961110</t>
  </si>
  <si>
    <t>799</t>
  </si>
  <si>
    <t xml:space="preserve"> էլեկտրականության բաշխում</t>
  </si>
  <si>
    <t>653</t>
  </si>
  <si>
    <t>Ցանցի միացման, էլ էն բաշխման մատակարարման պատվեր</t>
  </si>
  <si>
    <t>Պայուսակ  սպորտային</t>
  </si>
  <si>
    <t>34921210</t>
  </si>
  <si>
    <t xml:space="preserve"> ճանապարհային կահույք</t>
  </si>
  <si>
    <t>Կանգառ</t>
  </si>
  <si>
    <t>Սև մետ. թիթեղ 1,5x1000x2000</t>
  </si>
  <si>
    <t>Սև մետ. թիթեղ 1,8x1000x2000</t>
  </si>
  <si>
    <t>Սև մետ. թիթեղ 2,0x1000x2000</t>
  </si>
  <si>
    <t>Սև մետ. թիթեղ 2,5x1000x2000</t>
  </si>
  <si>
    <t>Ուղղ. խողովակ 10x10x1,0</t>
  </si>
  <si>
    <t>Ուղղ. խողովակ 15x15x1,2</t>
  </si>
  <si>
    <t>Ուղղ. խողովակ 15x15x1,5</t>
  </si>
  <si>
    <t>Ուղղ. խողովակ 20x10x1,2</t>
  </si>
  <si>
    <t>Ուղղ. խողովակ 20x10x1,5</t>
  </si>
  <si>
    <t>Ուղղ. խողովակ 20x20x1,2</t>
  </si>
  <si>
    <t>Ուղղ. խողովակ 20x20x1,5</t>
  </si>
  <si>
    <t>Ուղղ. խողովակ 20x20x2,0</t>
  </si>
  <si>
    <t>Ուղղ. խողովակ 40x20x1,2</t>
  </si>
  <si>
    <t>Ուղղ. խողովակ 40x20x1,5</t>
  </si>
  <si>
    <t>Ուղղ. խողովակ 40x20x2,0</t>
  </si>
  <si>
    <t>Ուղղ. խողովակ 40x20x2,5</t>
  </si>
  <si>
    <t>Ուղղ. խողովակ 40x30x1,5</t>
  </si>
  <si>
    <t>Ուղղ. խողովակ 40x30x2,0</t>
  </si>
  <si>
    <t>Ուղղ. խողովակ 40x30x2,5</t>
  </si>
  <si>
    <t>Ուղղ. խողովակ 40x40x1,5</t>
  </si>
  <si>
    <t>Ուղղ. խողովակ 40x40x2,0</t>
  </si>
  <si>
    <t>Ուղղ. խողովակ 40x40x2,5</t>
  </si>
  <si>
    <t>Ուղղ. խողովակ 40x40x3,0</t>
  </si>
  <si>
    <t>Ուղղ. խողովակ 40x40x3,5</t>
  </si>
  <si>
    <t>Ուղղ. խողովակ 50x50x1,5</t>
  </si>
  <si>
    <t>Ուղղ. խողովակ 50x50x2,0</t>
  </si>
  <si>
    <t>Ուղղ. խողովակ 50x50x2,5</t>
  </si>
  <si>
    <t>Ուղղ. խողովակ 50x50x3,0</t>
  </si>
  <si>
    <t>Ուղղ. խողովակ 50x50x3,5</t>
  </si>
  <si>
    <t>Ուղղ. խողովակ 50x50x4,0</t>
  </si>
  <si>
    <t>Ուղղ. խողովակ 60x60x1,5</t>
  </si>
  <si>
    <t>Ուղղ. խողովակ 60x60x2,0</t>
  </si>
  <si>
    <t>Ուղղ. խողովակ 60x60x2,5</t>
  </si>
  <si>
    <t>Ուղղ. խողովակ 60x60x3,0</t>
  </si>
  <si>
    <t>Ուղղ. խողովակ 60x60x3,5</t>
  </si>
  <si>
    <t>Ուղղ. խողովակ 60x60x4,0</t>
  </si>
  <si>
    <t>Ուղղ. խողովակ 100x100x2,0</t>
  </si>
  <si>
    <t>Ուղղ. խողովակ 100x100x2,5</t>
  </si>
  <si>
    <t>Ուղղ. խողովակ 100x100x3,0</t>
  </si>
  <si>
    <t>Ուղղ. խողովակ 100x100x3,5</t>
  </si>
  <si>
    <t>Ուղղ. խողովակ 100x100x4,0</t>
  </si>
  <si>
    <t>Կլոր խողովակ Փ 25x2,0</t>
  </si>
  <si>
    <t>Կլոր խողովակ Փ 25x2,1</t>
  </si>
  <si>
    <t>Կլոր խողովակ Փ 25x2,2</t>
  </si>
  <si>
    <t>Կլոր խողովակ Փ 25x2,3</t>
  </si>
  <si>
    <t>Կլոր խողովակ Փ 25x2,4</t>
  </si>
  <si>
    <t>Կլոր խողովակ Փ 25x2,5</t>
  </si>
  <si>
    <t>Կլոր խողովակ Փ 25x2,6</t>
  </si>
  <si>
    <t>Կլոր խողովակ Փ 25x2,7</t>
  </si>
  <si>
    <t>Կլոր խողովակ Փ 25x2,8</t>
  </si>
  <si>
    <t>Կլոր խողովակ Փ 25x2,9</t>
  </si>
  <si>
    <t>Կլոր խողովակ Փ 25x2,10</t>
  </si>
  <si>
    <t>Կլոր խողովակ Փ 25x2,11</t>
  </si>
  <si>
    <t>Կլոր խողովակ Փ 25x2,12</t>
  </si>
  <si>
    <t>Կլոր խողովակ Փ 25x2,13</t>
  </si>
  <si>
    <t>Երկտավր N 16</t>
  </si>
  <si>
    <t>Երկտավր N 18</t>
  </si>
  <si>
    <t>44531191</t>
  </si>
  <si>
    <t>երկաթե խողովակներ</t>
  </si>
  <si>
    <t>թիթեղ` մետաղական</t>
  </si>
  <si>
    <t>մ2</t>
  </si>
  <si>
    <t>44118300</t>
  </si>
  <si>
    <t>44112761</t>
  </si>
  <si>
    <t>շվելեր</t>
  </si>
  <si>
    <t>2000</t>
  </si>
  <si>
    <t>300</t>
  </si>
  <si>
    <t>1000</t>
  </si>
  <si>
    <t>200</t>
  </si>
  <si>
    <t>500</t>
  </si>
  <si>
    <t>100</t>
  </si>
  <si>
    <t>լեդ լույս 50վտ</t>
  </si>
  <si>
    <t>Ալյումինե մալուխ, ԱԱՎԳ 2*10մմ2</t>
  </si>
  <si>
    <t>Էլեկտրական լար, ԱՊՎ, 1*16մմ2</t>
  </si>
  <si>
    <t>Ալյումինե մալուխ, ԱՎՎԳ 2*4մմ2</t>
  </si>
  <si>
    <t>Էլեկտրական լար՝  պղնձյա 2*1.5մմ2 ՊՊՎԳ</t>
  </si>
  <si>
    <t>Էլեկտրական լար՝  պղնձյա 2*2,5մմ2 ՊՊՎԳ</t>
  </si>
  <si>
    <t>Էլեկտրական լար՝ պղնձյա 2*4 մմ2 ՊՊՎԳ</t>
  </si>
  <si>
    <t>Ալյումինե մալուխ, ԱՎՎԳ 2*16մմ2</t>
  </si>
  <si>
    <t>Ալյումինե մալուխ, ԱՎՎԳ 4*25մմ2</t>
  </si>
  <si>
    <t>Ալյումինե մալուխ, ԱՎՎԳ 4*35մմ2</t>
  </si>
  <si>
    <t>31531100</t>
  </si>
  <si>
    <t xml:space="preserve"> էլեկտրական լամպեր</t>
  </si>
  <si>
    <t xml:space="preserve"> մալուխ ալյումինե ջղերով, 2,5մմ2</t>
  </si>
  <si>
    <t>էլեկտրական լար` պղնձյա, բազմաջիղ, ՊՊՎ, 2x1.5 մմ2</t>
  </si>
  <si>
    <t>էլեկտրական լար` պղնձյա, բազմաջիղ, ՊՊՎ, 2x2.5 մմ2</t>
  </si>
  <si>
    <t>էլեկտրական լար` պղնձյա, բազմաջիղ, ՊՊՎ, 2x4.0 մմ2</t>
  </si>
  <si>
    <t>31331192</t>
  </si>
  <si>
    <t>էլեկտրական մալուխ` ԱՎՎԳ</t>
  </si>
  <si>
    <t xml:space="preserve"> բենզին, ռեգուլյար</t>
  </si>
  <si>
    <t>09135200</t>
  </si>
  <si>
    <t>հեղուկ գազ</t>
  </si>
  <si>
    <t>Գնումների կենտրոնացված ծառայություն</t>
  </si>
  <si>
    <t>Հուղարկավուրթյան ծառայություն</t>
  </si>
  <si>
    <t xml:space="preserve"> թաղման ծառայություններ</t>
  </si>
  <si>
    <t>98371100</t>
  </si>
  <si>
    <t>983</t>
  </si>
  <si>
    <t>Ծառերի տնկում, տարածքի բարեկարգում</t>
  </si>
  <si>
    <t xml:space="preserve"> այլ կանաչ տարածքների պահպանման ծառայություններ</t>
  </si>
  <si>
    <t>773</t>
  </si>
  <si>
    <t>16000</t>
  </si>
  <si>
    <t>18400</t>
  </si>
  <si>
    <t>Համակարգչի մալուխ</t>
  </si>
  <si>
    <t>օպերատիվ հիշողության սարք (oru)</t>
  </si>
  <si>
    <t>մինչև 100000 դրամի սահմաններում</t>
  </si>
  <si>
    <t xml:space="preserve"> միացման մալուխներ</t>
  </si>
  <si>
    <t>ՀՄԱ</t>
  </si>
  <si>
    <t>Վաղարշապատ-Տարոնիկ ճանապարհի հիմնանորոգման աշխատանքների նախագծանախահաշվային փաստաթղթերի մշակման և կազմման ծառայություններ</t>
  </si>
  <si>
    <t>Մեծամոր համայնքի Արտաշար բնակավայրի մանկապարտեզի շենքում ջեռուցման համակարգի կառուցում և կոսմետիկ հարդարում, արտաքին և ներքի գազամատակարարման համակարգի կառուցման աշխատանքների նախագծանախահաշվային փաստաթղթերի մշակման և կազմման ծառայություններ</t>
  </si>
  <si>
    <t>Պոլիէթիլենային խողովակ տրամագիծը 15մմ (խմելու ջրի համար)</t>
  </si>
  <si>
    <t>Պոլիէթիլենային խողովակ տրամագիծը 20մմ (խմելու ջրի համար)</t>
  </si>
  <si>
    <t>Պոլիէթիլենային խողովակ տրամագիծը 25մմ (խմելու ջրի համար)</t>
  </si>
  <si>
    <t>Պոլիէթիլենային խողովակ տրամագիծը 40մմ (խմելու ջրի համար)</t>
  </si>
  <si>
    <t>Պոլիէթիլենային խողովակ տրամագիծը 50մմ (խմելու ջրի համար)</t>
  </si>
  <si>
    <t>Պոլիէթիլենային խողովակ տրամագիծը 63մմ (խմելու ջրի համար)</t>
  </si>
  <si>
    <t>Պոլիէթիլենային խողովակ տրամագիծը 75մմ (խմելու ջրի համար)</t>
  </si>
  <si>
    <t>Պոլիէթիլենային խողովակ տրամագիծը 90մմ (խմելու ջրի համար)</t>
  </si>
  <si>
    <t>Պոլիէթիլենային խողովակ տրամագիծը 110մմ (խմելու ջրի համար)</t>
  </si>
  <si>
    <t>Պոլիէթիլենային խողովակ տրամագիծը 125մմ (խմելու ջրի համար)</t>
  </si>
  <si>
    <t>Պոլիէթիլենային խողովակ տրամագիծը 15մմ  (ոռոգման ջրի համար)</t>
  </si>
  <si>
    <t>Պոլիէթիլենային խողովակ տրամագիծը 20մմ  (ոռոգման ջրի համար)</t>
  </si>
  <si>
    <t>Պոլիէթիլենային խողովակ տրամագիծը 50մմ  (ոռոգման ջրի համար)</t>
  </si>
  <si>
    <t>Պոլիէթիլենային խողովակ տրամագիծը 63մմ (ոռոգման ջրի համար)</t>
  </si>
  <si>
    <t>Փական պլասմասե փոքր տրամագիծը 15մմ</t>
  </si>
  <si>
    <t>Փական պլասմասե փոքր տրամագիծը 20մմ</t>
  </si>
  <si>
    <t>Բացվող փական</t>
  </si>
  <si>
    <t>Փական (Զադվիշկա)</t>
  </si>
  <si>
    <t>Խամութ(ջրգող)</t>
  </si>
  <si>
    <t>Խամութ (ջրգող)</t>
  </si>
  <si>
    <t>Խամութ( ջրգող)</t>
  </si>
  <si>
    <t>Անցում</t>
  </si>
  <si>
    <t>Անկյուն</t>
  </si>
  <si>
    <t>Եռաբաշխիչ (տռայնիկ)</t>
  </si>
  <si>
    <t>Կցորդիչ (զգոն)</t>
  </si>
  <si>
    <t>Պոլիմեր-ավազային դիտահոր</t>
  </si>
  <si>
    <t>Երկաթբիտոնե դիտահոր ամբողջական փոքր</t>
  </si>
  <si>
    <t>Երկաթբիտոնե դիտահոր ամբողջական մեծ</t>
  </si>
  <si>
    <t xml:space="preserve"> ջրատար խողովակաշարեր</t>
  </si>
  <si>
    <t xml:space="preserve"> փականներ` ըստ գործառույթների</t>
  </si>
  <si>
    <t>խամութ</t>
  </si>
  <si>
    <t xml:space="preserve"> կափույրներ և խողովակներ </t>
  </si>
  <si>
    <t xml:space="preserve"> եռաբաշխիչ</t>
  </si>
  <si>
    <t xml:space="preserve"> կցորդիչներ</t>
  </si>
  <si>
    <t>դիտահոր երկաթբետոնե</t>
  </si>
  <si>
    <t>«12» մարտի 2026թ․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</si>
</sst>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;;;"/>
    <numFmt numFmtId="168" formatCode="_-* #,##0.00_р_._-;\-* #,##0.00_р_._-;_-* &quot;-&quot;??_р_._-;_-@_-"/>
    <numFmt numFmtId="169" formatCode="_([$€]* #,##0.00_);_([$€]* \(#,##0.00\);_([$€]* &quot;-&quot;??_);_(@_)"/>
    <numFmt numFmtId="170" formatCode="_(* #,##0.0_);_(* \(#,##0.0\);_(* &quot;-&quot;??_);_(@_)"/>
  </numFmts>
  <fonts count="5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name val="Arial LatArm"/>
      <family val="2"/>
    </font>
    <font>
      <sz val="10"/>
      <name val="Arial LatArm"/>
      <family val="2"/>
    </font>
    <font>
      <sz val="8"/>
      <name val="Calibri"/>
      <family val="2"/>
      <scheme val="minor"/>
    </font>
    <font>
      <sz val="10"/>
      <name val="GHEA Grapalat"/>
      <family val="3"/>
    </font>
    <font>
      <sz val="8"/>
      <color theme="1"/>
      <name val="Sylfaen"/>
      <family val="1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Cyr"/>
      <family val="2"/>
    </font>
    <font>
      <b/>
      <sz val="10"/>
      <name val="Sylfaen"/>
      <family val="1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GHEA Grapalat"/>
      <family val="3"/>
    </font>
    <font>
      <i/>
      <sz val="10"/>
      <name val="GHEA Grapalat"/>
      <family val="3"/>
    </font>
    <font>
      <b/>
      <sz val="10"/>
      <name val="GHEA Grapalat"/>
      <family val="3"/>
    </font>
    <font>
      <b/>
      <i/>
      <sz val="10"/>
      <name val="GHEA Grapalat"/>
      <family val="3"/>
    </font>
    <font>
      <sz val="10"/>
      <name val="GHEA Grapalat"/>
      <family val="3"/>
      <charset val="1"/>
    </font>
    <font>
      <sz val="10"/>
      <name val="Arial"/>
      <family val="2"/>
    </font>
    <font>
      <sz val="10"/>
      <color theme="1"/>
      <name val="GHEA Grapalat"/>
      <family val="3"/>
      <charset val="1"/>
    </font>
    <font>
      <sz val="10"/>
      <color theme="1"/>
      <name val="Calibri"/>
      <family val="2"/>
      <charset val="1"/>
      <scheme val="minor"/>
    </font>
    <font>
      <sz val="10"/>
      <color rgb="FFFF0000"/>
      <name val="GHEA Grapalat"/>
      <family val="3"/>
    </font>
    <font>
      <sz val="9"/>
      <color theme="1"/>
      <name val="GHEA Grapalat"/>
      <family val="3"/>
    </font>
    <font>
      <sz val="10"/>
      <color rgb="FF000000"/>
      <name val="GHEA Grapalat"/>
      <family val="3"/>
    </font>
    <font>
      <sz val="10"/>
      <color rgb="FF000000"/>
      <name val="MS Mincho"/>
      <family val="3"/>
      <charset val="128"/>
    </font>
    <font>
      <sz val="9"/>
      <name val="GHEA Grapalat"/>
      <family val="3"/>
    </font>
  </fonts>
  <fills count="32">
    <fill>
      <patternFill patternType="none"/>
    </fill>
    <fill>
      <patternFill patternType="gray125"/>
    </fill>
    <fill>
      <patternFill patternType="solid">
        <fgColor theme="4" tint="0.59999389629810485"/>
        <bgColor rgb="FFBFBFB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C2D69B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66">
    <xf numFmtId="0" fontId="0" fillId="0" borderId="0"/>
    <xf numFmtId="165" fontId="6" fillId="0" borderId="0" applyFont="0" applyFill="0" applyBorder="0" applyAlignment="0" applyProtection="0"/>
    <xf numFmtId="0" fontId="8" fillId="0" borderId="1"/>
    <xf numFmtId="0" fontId="15" fillId="0" borderId="1"/>
    <xf numFmtId="0" fontId="4" fillId="0" borderId="1"/>
    <xf numFmtId="43" fontId="4" fillId="0" borderId="1" applyFont="0" applyFill="0" applyBorder="0" applyAlignment="0" applyProtection="0"/>
    <xf numFmtId="0" fontId="3" fillId="0" borderId="1"/>
    <xf numFmtId="0" fontId="3" fillId="0" borderId="1"/>
    <xf numFmtId="0" fontId="16" fillId="0" borderId="1"/>
    <xf numFmtId="0" fontId="17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20" fillId="8" borderId="1" applyNumberFormat="0" applyBorder="0" applyAlignment="0" applyProtection="0"/>
    <xf numFmtId="0" fontId="20" fillId="9" borderId="1" applyNumberFormat="0" applyBorder="0" applyAlignment="0" applyProtection="0"/>
    <xf numFmtId="0" fontId="20" fillId="10" borderId="1" applyNumberFormat="0" applyBorder="0" applyAlignment="0" applyProtection="0"/>
    <xf numFmtId="0" fontId="20" fillId="11" borderId="1" applyNumberFormat="0" applyBorder="0" applyAlignment="0" applyProtection="0"/>
    <xf numFmtId="0" fontId="20" fillId="12" borderId="1" applyNumberFormat="0" applyBorder="0" applyAlignment="0" applyProtection="0"/>
    <xf numFmtId="0" fontId="20" fillId="13" borderId="1" applyNumberFormat="0" applyBorder="0" applyAlignment="0" applyProtection="0"/>
    <xf numFmtId="0" fontId="20" fillId="14" borderId="1" applyNumberFormat="0" applyBorder="0" applyAlignment="0" applyProtection="0"/>
    <xf numFmtId="0" fontId="20" fillId="15" borderId="1" applyNumberFormat="0" applyBorder="0" applyAlignment="0" applyProtection="0"/>
    <xf numFmtId="0" fontId="20" fillId="16" borderId="1" applyNumberFormat="0" applyBorder="0" applyAlignment="0" applyProtection="0"/>
    <xf numFmtId="0" fontId="20" fillId="11" borderId="1" applyNumberFormat="0" applyBorder="0" applyAlignment="0" applyProtection="0"/>
    <xf numFmtId="0" fontId="20" fillId="14" borderId="1" applyNumberFormat="0" applyBorder="0" applyAlignment="0" applyProtection="0"/>
    <xf numFmtId="0" fontId="20" fillId="17" borderId="1" applyNumberFormat="0" applyBorder="0" applyAlignment="0" applyProtection="0"/>
    <xf numFmtId="0" fontId="21" fillId="18" borderId="1" applyNumberFormat="0" applyBorder="0" applyAlignment="0" applyProtection="0"/>
    <xf numFmtId="0" fontId="21" fillId="15" borderId="1" applyNumberFormat="0" applyBorder="0" applyAlignment="0" applyProtection="0"/>
    <xf numFmtId="0" fontId="21" fillId="16" borderId="1" applyNumberFormat="0" applyBorder="0" applyAlignment="0" applyProtection="0"/>
    <xf numFmtId="0" fontId="21" fillId="19" borderId="1" applyNumberFormat="0" applyBorder="0" applyAlignment="0" applyProtection="0"/>
    <xf numFmtId="0" fontId="21" fillId="20" borderId="1" applyNumberFormat="0" applyBorder="0" applyAlignment="0" applyProtection="0"/>
    <xf numFmtId="0" fontId="21" fillId="21" borderId="1" applyNumberFormat="0" applyBorder="0" applyAlignment="0" applyProtection="0"/>
    <xf numFmtId="168" fontId="16" fillId="0" borderId="1" applyFont="0" applyFill="0" applyBorder="0" applyAlignment="0" applyProtection="0"/>
    <xf numFmtId="168" fontId="16" fillId="0" borderId="1" applyFont="0" applyFill="0" applyBorder="0" applyAlignment="0" applyProtection="0"/>
    <xf numFmtId="43" fontId="15" fillId="0" borderId="1" applyFont="0" applyFill="0" applyBorder="0" applyAlignment="0" applyProtection="0"/>
    <xf numFmtId="164" fontId="15" fillId="0" borderId="1" applyFont="0" applyFill="0" applyBorder="0" applyAlignment="0" applyProtection="0"/>
    <xf numFmtId="169" fontId="15" fillId="0" borderId="1" applyFont="0" applyFill="0" applyBorder="0" applyAlignment="0" applyProtection="0"/>
    <xf numFmtId="0" fontId="22" fillId="0" borderId="1" applyNumberFormat="0" applyFill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5" fillId="0" borderId="1"/>
    <xf numFmtId="0" fontId="16" fillId="0" borderId="1"/>
    <xf numFmtId="0" fontId="16" fillId="0" borderId="1"/>
    <xf numFmtId="0" fontId="15" fillId="0" borderId="1"/>
    <xf numFmtId="0" fontId="15" fillId="0" borderId="1"/>
    <xf numFmtId="0" fontId="15" fillId="0" borderId="1"/>
    <xf numFmtId="0" fontId="15" fillId="0" borderId="1"/>
    <xf numFmtId="0" fontId="3" fillId="0" borderId="1"/>
    <xf numFmtId="0" fontId="3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15" fillId="0" borderId="1"/>
    <xf numFmtId="0" fontId="16" fillId="0" borderId="1"/>
    <xf numFmtId="0" fontId="3" fillId="0" borderId="1"/>
    <xf numFmtId="0" fontId="15" fillId="0" borderId="1"/>
    <xf numFmtId="0" fontId="3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16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21" fillId="22" borderId="1" applyNumberFormat="0" applyBorder="0" applyAlignment="0" applyProtection="0"/>
    <xf numFmtId="0" fontId="21" fillId="23" borderId="1" applyNumberFormat="0" applyBorder="0" applyAlignment="0" applyProtection="0"/>
    <xf numFmtId="0" fontId="21" fillId="24" borderId="1" applyNumberFormat="0" applyBorder="0" applyAlignment="0" applyProtection="0"/>
    <xf numFmtId="0" fontId="21" fillId="19" borderId="1" applyNumberFormat="0" applyBorder="0" applyAlignment="0" applyProtection="0"/>
    <xf numFmtId="0" fontId="21" fillId="20" borderId="1" applyNumberFormat="0" applyBorder="0" applyAlignment="0" applyProtection="0"/>
    <xf numFmtId="0" fontId="21" fillId="25" borderId="1" applyNumberFormat="0" applyBorder="0" applyAlignment="0" applyProtection="0"/>
    <xf numFmtId="0" fontId="23" fillId="13" borderId="4" applyNumberFormat="0" applyAlignment="0" applyProtection="0"/>
    <xf numFmtId="0" fontId="24" fillId="26" borderId="5" applyNumberFormat="0" applyAlignment="0" applyProtection="0"/>
    <xf numFmtId="0" fontId="25" fillId="26" borderId="4" applyNumberFormat="0" applyAlignment="0" applyProtection="0"/>
    <xf numFmtId="167" fontId="3" fillId="0" borderId="1" applyFon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1" applyNumberFormat="0" applyFill="0" applyBorder="0" applyAlignment="0" applyProtection="0"/>
    <xf numFmtId="0" fontId="29" fillId="0" borderId="9" applyNumberFormat="0" applyFill="0" applyAlignment="0" applyProtection="0"/>
    <xf numFmtId="0" fontId="30" fillId="27" borderId="10" applyNumberFormat="0" applyAlignment="0" applyProtection="0"/>
    <xf numFmtId="0" fontId="31" fillId="0" borderId="1" applyNumberFormat="0" applyFill="0" applyBorder="0" applyAlignment="0" applyProtection="0"/>
    <xf numFmtId="0" fontId="32" fillId="28" borderId="1" applyNumberFormat="0" applyBorder="0" applyAlignment="0" applyProtection="0"/>
    <xf numFmtId="0" fontId="3" fillId="0" borderId="1"/>
    <xf numFmtId="0" fontId="15" fillId="0" borderId="1"/>
    <xf numFmtId="0" fontId="17" fillId="0" borderId="1"/>
    <xf numFmtId="0" fontId="8" fillId="0" borderId="1"/>
    <xf numFmtId="0" fontId="15" fillId="0" borderId="1"/>
    <xf numFmtId="0" fontId="33" fillId="9" borderId="1" applyNumberFormat="0" applyBorder="0" applyAlignment="0" applyProtection="0"/>
    <xf numFmtId="0" fontId="34" fillId="0" borderId="1" applyNumberFormat="0" applyFill="0" applyBorder="0" applyAlignment="0" applyProtection="0"/>
    <xf numFmtId="0" fontId="20" fillId="29" borderId="11" applyNumberFormat="0" applyFont="0" applyAlignment="0" applyProtection="0"/>
    <xf numFmtId="0" fontId="20" fillId="29" borderId="11" applyNumberFormat="0" applyFont="0" applyAlignment="0" applyProtection="0"/>
    <xf numFmtId="0" fontId="35" fillId="0" borderId="12" applyNumberFormat="0" applyFill="0" applyAlignment="0" applyProtection="0"/>
    <xf numFmtId="0" fontId="36" fillId="0" borderId="1" applyNumberFormat="0" applyFill="0" applyBorder="0" applyAlignment="0" applyProtection="0"/>
    <xf numFmtId="168" fontId="17" fillId="0" borderId="1" applyFont="0" applyFill="0" applyBorder="0" applyAlignment="0" applyProtection="0"/>
    <xf numFmtId="0" fontId="37" fillId="10" borderId="1" applyNumberFormat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7" fillId="0" borderId="1"/>
    <xf numFmtId="43" fontId="3" fillId="0" borderId="1" applyFont="0" applyFill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5" fillId="0" borderId="1"/>
    <xf numFmtId="0" fontId="17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43" fontId="3" fillId="0" borderId="1" applyFont="0" applyFill="0" applyBorder="0" applyAlignment="0" applyProtection="0"/>
    <xf numFmtId="0" fontId="16" fillId="0" borderId="1"/>
    <xf numFmtId="0" fontId="16" fillId="0" borderId="1"/>
    <xf numFmtId="0" fontId="43" fillId="0" borderId="1"/>
  </cellStyleXfs>
  <cellXfs count="176">
    <xf numFmtId="0" fontId="0" fillId="0" borderId="0" xfId="0"/>
    <xf numFmtId="0" fontId="0" fillId="0" borderId="1" xfId="0" applyBorder="1"/>
    <xf numFmtId="0" fontId="5" fillId="0" borderId="1" xfId="0" applyFont="1" applyBorder="1"/>
    <xf numFmtId="49" fontId="9" fillId="0" borderId="0" xfId="0" applyNumberFormat="1" applyFont="1" applyAlignment="1">
      <alignment horizontal="left"/>
    </xf>
    <xf numFmtId="0" fontId="10" fillId="0" borderId="1" xfId="0" applyFont="1" applyBorder="1"/>
    <xf numFmtId="0" fontId="11" fillId="0" borderId="0" xfId="0" applyFont="1"/>
    <xf numFmtId="165" fontId="13" fillId="0" borderId="2" xfId="1" applyFont="1" applyFill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165" fontId="13" fillId="0" borderId="2" xfId="1" applyFont="1" applyFill="1" applyBorder="1" applyAlignment="1">
      <alignment horizontal="center" vertical="center"/>
    </xf>
    <xf numFmtId="165" fontId="0" fillId="0" borderId="0" xfId="1" applyFont="1"/>
    <xf numFmtId="165" fontId="13" fillId="0" borderId="2" xfId="1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49" fontId="9" fillId="6" borderId="0" xfId="0" applyNumberFormat="1" applyFont="1" applyFill="1" applyAlignment="1">
      <alignment horizontal="left"/>
    </xf>
    <xf numFmtId="0" fontId="10" fillId="6" borderId="1" xfId="0" applyFont="1" applyFill="1" applyBorder="1"/>
    <xf numFmtId="49" fontId="9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center" vertical="center"/>
    </xf>
    <xf numFmtId="165" fontId="13" fillId="0" borderId="1" xfId="1" applyFont="1" applyFill="1" applyBorder="1" applyAlignment="1">
      <alignment vertical="center"/>
    </xf>
    <xf numFmtId="0" fontId="10" fillId="0" borderId="0" xfId="0" applyFont="1"/>
    <xf numFmtId="165" fontId="13" fillId="0" borderId="2" xfId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2" fontId="18" fillId="7" borderId="3" xfId="171" applyNumberFormat="1" applyFont="1" applyFill="1" applyBorder="1" applyAlignment="1">
      <alignment horizontal="right"/>
    </xf>
    <xf numFmtId="3" fontId="0" fillId="0" borderId="0" xfId="0" applyNumberFormat="1"/>
    <xf numFmtId="0" fontId="7" fillId="0" borderId="1" xfId="0" applyFont="1" applyBorder="1"/>
    <xf numFmtId="49" fontId="13" fillId="0" borderId="2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3" fillId="0" borderId="1" xfId="0" applyFont="1" applyBorder="1"/>
    <xf numFmtId="165" fontId="38" fillId="0" borderId="1" xfId="1" applyFont="1" applyBorder="1" applyAlignment="1">
      <alignment vertical="center" wrapText="1"/>
    </xf>
    <xf numFmtId="3" fontId="38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0" fontId="39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165" fontId="41" fillId="0" borderId="2" xfId="1" applyFont="1" applyBorder="1" applyAlignment="1">
      <alignment horizontal="right" vertical="center" wrapText="1"/>
    </xf>
    <xf numFmtId="49" fontId="13" fillId="0" borderId="0" xfId="0" applyNumberFormat="1" applyFont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39" fillId="0" borderId="1" xfId="0" applyFont="1" applyBorder="1"/>
    <xf numFmtId="0" fontId="13" fillId="0" borderId="0" xfId="0" applyFont="1" applyAlignment="1">
      <alignment vertical="center"/>
    </xf>
    <xf numFmtId="165" fontId="13" fillId="0" borderId="2" xfId="1" applyFont="1" applyBorder="1" applyAlignment="1">
      <alignment horizontal="center" vertical="center" wrapText="1"/>
    </xf>
    <xf numFmtId="165" fontId="13" fillId="0" borderId="2" xfId="1" applyFont="1" applyBorder="1" applyAlignment="1">
      <alignment horizontal="right" vertical="center"/>
    </xf>
    <xf numFmtId="165" fontId="13" fillId="0" borderId="2" xfId="1" applyFont="1" applyBorder="1" applyAlignment="1">
      <alignment vertical="center"/>
    </xf>
    <xf numFmtId="165" fontId="41" fillId="0" borderId="2" xfId="1" applyFont="1" applyBorder="1" applyAlignment="1">
      <alignment vertical="center"/>
    </xf>
    <xf numFmtId="165" fontId="13" fillId="0" borderId="2" xfId="1" applyFont="1" applyBorder="1" applyAlignment="1">
      <alignment horizontal="right" vertical="center" wrapText="1"/>
    </xf>
    <xf numFmtId="165" fontId="13" fillId="0" borderId="2" xfId="1" applyFont="1" applyBorder="1" applyAlignment="1">
      <alignment vertical="center" wrapText="1"/>
    </xf>
    <xf numFmtId="165" fontId="13" fillId="0" borderId="1" xfId="1" applyFont="1" applyBorder="1"/>
    <xf numFmtId="165" fontId="41" fillId="0" borderId="2" xfId="1" applyFont="1" applyBorder="1" applyAlignment="1">
      <alignment horizontal="center" vertical="center" wrapText="1"/>
    </xf>
    <xf numFmtId="165" fontId="39" fillId="0" borderId="2" xfId="1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165" fontId="13" fillId="0" borderId="0" xfId="1" applyFont="1" applyAlignment="1">
      <alignment horizontal="right" vertical="center"/>
    </xf>
    <xf numFmtId="165" fontId="13" fillId="0" borderId="0" xfId="1" applyFont="1"/>
    <xf numFmtId="0" fontId="41" fillId="0" borderId="0" xfId="0" applyFont="1" applyAlignment="1">
      <alignment horizontal="right" vertical="center"/>
    </xf>
    <xf numFmtId="0" fontId="41" fillId="0" borderId="1" xfId="0" applyFont="1" applyBorder="1"/>
    <xf numFmtId="165" fontId="13" fillId="0" borderId="1" xfId="1" applyFont="1" applyBorder="1" applyAlignment="1">
      <alignment horizontal="right"/>
    </xf>
    <xf numFmtId="165" fontId="7" fillId="0" borderId="1" xfId="1" applyFont="1" applyBorder="1"/>
    <xf numFmtId="49" fontId="13" fillId="0" borderId="1" xfId="0" applyNumberFormat="1" applyFont="1" applyBorder="1" applyAlignment="1">
      <alignment horizontal="right" vertical="center"/>
    </xf>
    <xf numFmtId="165" fontId="40" fillId="30" borderId="2" xfId="1" applyFont="1" applyFill="1" applyBorder="1" applyAlignment="1">
      <alignment horizontal="right" vertical="center"/>
    </xf>
    <xf numFmtId="0" fontId="42" fillId="0" borderId="1" xfId="0" applyFont="1" applyBorder="1"/>
    <xf numFmtId="0" fontId="44" fillId="0" borderId="1" xfId="0" applyFont="1" applyBorder="1"/>
    <xf numFmtId="0" fontId="45" fillId="0" borderId="1" xfId="0" applyFont="1" applyBorder="1"/>
    <xf numFmtId="0" fontId="45" fillId="0" borderId="0" xfId="0" applyFont="1"/>
    <xf numFmtId="0" fontId="42" fillId="0" borderId="1" xfId="0" applyFont="1" applyBorder="1" applyAlignment="1">
      <alignment horizontal="right" vertical="center"/>
    </xf>
    <xf numFmtId="165" fontId="40" fillId="0" borderId="2" xfId="1" applyFont="1" applyFill="1" applyBorder="1" applyAlignment="1">
      <alignment horizontal="center" vertical="center" wrapText="1"/>
    </xf>
    <xf numFmtId="165" fontId="13" fillId="0" borderId="2" xfId="1" applyFont="1" applyFill="1" applyBorder="1" applyAlignment="1">
      <alignment horizontal="right" vertical="center" wrapText="1"/>
    </xf>
    <xf numFmtId="165" fontId="42" fillId="0" borderId="2" xfId="1" applyFont="1" applyFill="1" applyBorder="1" applyAlignment="1">
      <alignment horizontal="center" vertical="center" wrapText="1"/>
    </xf>
    <xf numFmtId="165" fontId="42" fillId="0" borderId="2" xfId="1" applyFont="1" applyFill="1" applyBorder="1" applyAlignment="1">
      <alignment horizontal="left" vertical="center" wrapText="1"/>
    </xf>
    <xf numFmtId="49" fontId="42" fillId="0" borderId="0" xfId="0" applyNumberFormat="1" applyFont="1" applyAlignment="1">
      <alignment horizontal="right" vertical="center"/>
    </xf>
    <xf numFmtId="0" fontId="13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left" vertical="center"/>
    </xf>
    <xf numFmtId="165" fontId="13" fillId="0" borderId="2" xfId="1" applyFont="1" applyFill="1" applyBorder="1" applyAlignment="1">
      <alignment horizontal="center" vertical="center" wrapText="1"/>
    </xf>
    <xf numFmtId="0" fontId="2" fillId="0" borderId="0" xfId="0" applyFont="1"/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vertical="center"/>
    </xf>
    <xf numFmtId="165" fontId="40" fillId="0" borderId="1" xfId="1" applyFont="1" applyBorder="1" applyAlignment="1">
      <alignment horizontal="right" vertical="center"/>
    </xf>
    <xf numFmtId="0" fontId="40" fillId="0" borderId="1" xfId="0" applyFont="1" applyBorder="1" applyAlignment="1">
      <alignment horizontal="center" vertical="center" wrapText="1"/>
    </xf>
    <xf numFmtId="165" fontId="13" fillId="0" borderId="1" xfId="1" applyFont="1" applyBorder="1" applyAlignment="1">
      <alignment horizontal="right"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0" xfId="0" applyFont="1" applyAlignment="1">
      <alignment horizontal="center"/>
    </xf>
    <xf numFmtId="165" fontId="13" fillId="0" borderId="0" xfId="1" applyFont="1" applyAlignment="1">
      <alignment horizontal="right"/>
    </xf>
    <xf numFmtId="165" fontId="42" fillId="6" borderId="2" xfId="1" applyFont="1" applyFill="1" applyBorder="1" applyAlignment="1">
      <alignment horizontal="left" vertical="center" wrapText="1"/>
    </xf>
    <xf numFmtId="165" fontId="42" fillId="6" borderId="2" xfId="1" applyFont="1" applyFill="1" applyBorder="1" applyAlignment="1">
      <alignment horizontal="center" vertical="center" wrapText="1"/>
    </xf>
    <xf numFmtId="0" fontId="42" fillId="6" borderId="2" xfId="0" applyFont="1" applyFill="1" applyBorder="1" applyAlignment="1">
      <alignment horizontal="center" vertical="center"/>
    </xf>
    <xf numFmtId="0" fontId="42" fillId="6" borderId="2" xfId="0" applyFont="1" applyFill="1" applyBorder="1" applyAlignment="1">
      <alignment horizontal="left" vertical="center"/>
    </xf>
    <xf numFmtId="4" fontId="5" fillId="0" borderId="0" xfId="0" applyNumberFormat="1" applyFont="1"/>
    <xf numFmtId="0" fontId="1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right" vertical="center"/>
    </xf>
    <xf numFmtId="49" fontId="42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166" fontId="13" fillId="0" borderId="1" xfId="0" applyNumberFormat="1" applyFont="1" applyBorder="1" applyAlignment="1">
      <alignment horizontal="right" vertical="center"/>
    </xf>
    <xf numFmtId="2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165" fontId="40" fillId="0" borderId="1" xfId="1" applyFont="1" applyFill="1" applyBorder="1" applyAlignment="1">
      <alignment horizontal="right" vertical="center"/>
    </xf>
    <xf numFmtId="0" fontId="13" fillId="0" borderId="2" xfId="0" applyFont="1" applyBorder="1"/>
    <xf numFmtId="0" fontId="1" fillId="0" borderId="0" xfId="0" applyFont="1"/>
    <xf numFmtId="165" fontId="40" fillId="4" borderId="2" xfId="1" applyFont="1" applyFill="1" applyBorder="1" applyAlignment="1">
      <alignment horizontal="center" vertical="center" wrapText="1"/>
    </xf>
    <xf numFmtId="165" fontId="13" fillId="0" borderId="2" xfId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41" fontId="13" fillId="0" borderId="2" xfId="0" applyNumberFormat="1" applyFont="1" applyBorder="1" applyAlignment="1">
      <alignment horizontal="right" vertical="center"/>
    </xf>
    <xf numFmtId="2" fontId="13" fillId="0" borderId="2" xfId="0" applyNumberFormat="1" applyFont="1" applyBorder="1" applyAlignment="1">
      <alignment horizontal="right" vertical="center"/>
    </xf>
    <xf numFmtId="49" fontId="13" fillId="0" borderId="2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right" vertical="center"/>
    </xf>
    <xf numFmtId="0" fontId="13" fillId="0" borderId="2" xfId="1" applyNumberFormat="1" applyFont="1" applyFill="1" applyBorder="1" applyAlignment="1">
      <alignment horizontal="center" vertical="center" wrapText="1"/>
    </xf>
    <xf numFmtId="170" fontId="13" fillId="0" borderId="2" xfId="1" applyNumberFormat="1" applyFont="1" applyFill="1" applyBorder="1" applyAlignment="1">
      <alignment horizontal="right" vertical="center"/>
    </xf>
    <xf numFmtId="49" fontId="42" fillId="0" borderId="2" xfId="1" applyNumberFormat="1" applyFont="1" applyFill="1" applyBorder="1" applyAlignment="1">
      <alignment horizontal="center" vertical="center"/>
    </xf>
    <xf numFmtId="49" fontId="42" fillId="0" borderId="2" xfId="0" applyNumberFormat="1" applyFont="1" applyBorder="1" applyAlignment="1">
      <alignment horizontal="center" vertical="center"/>
    </xf>
    <xf numFmtId="165" fontId="42" fillId="0" borderId="2" xfId="1" applyFont="1" applyFill="1" applyBorder="1" applyAlignment="1">
      <alignment horizontal="right" vertical="center"/>
    </xf>
    <xf numFmtId="165" fontId="13" fillId="0" borderId="2" xfId="1" applyFont="1" applyFill="1" applyBorder="1" applyAlignment="1">
      <alignment horizontal="left" vertical="center" wrapText="1"/>
    </xf>
    <xf numFmtId="165" fontId="5" fillId="0" borderId="2" xfId="1" applyFont="1" applyFill="1" applyBorder="1" applyAlignment="1">
      <alignment horizontal="center" vertical="center"/>
    </xf>
    <xf numFmtId="165" fontId="5" fillId="0" borderId="13" xfId="1" applyFont="1" applyFill="1" applyBorder="1" applyAlignment="1">
      <alignment horizontal="left" vertical="center" wrapText="1"/>
    </xf>
    <xf numFmtId="0" fontId="47" fillId="0" borderId="2" xfId="0" applyFont="1" applyBorder="1" applyAlignment="1">
      <alignment vertical="center" wrapText="1"/>
    </xf>
    <xf numFmtId="165" fontId="48" fillId="0" borderId="2" xfId="1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vertical="center" wrapText="1"/>
    </xf>
    <xf numFmtId="165" fontId="39" fillId="0" borderId="1" xfId="1" applyFont="1" applyBorder="1"/>
    <xf numFmtId="165" fontId="13" fillId="0" borderId="14" xfId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49" fontId="13" fillId="0" borderId="2" xfId="0" applyNumberFormat="1" applyFont="1" applyBorder="1" applyAlignment="1">
      <alignment horizontal="left" vertical="center"/>
    </xf>
    <xf numFmtId="165" fontId="40" fillId="0" borderId="2" xfId="1" applyFont="1" applyFill="1" applyBorder="1" applyAlignment="1">
      <alignment horizontal="left" vertical="center" wrapText="1"/>
    </xf>
    <xf numFmtId="165" fontId="13" fillId="0" borderId="2" xfId="1" applyFont="1" applyFill="1" applyBorder="1" applyAlignment="1">
      <alignment horizontal="right"/>
    </xf>
    <xf numFmtId="0" fontId="13" fillId="6" borderId="2" xfId="0" applyFont="1" applyFill="1" applyBorder="1"/>
    <xf numFmtId="165" fontId="50" fillId="0" borderId="2" xfId="1" applyFont="1" applyFill="1" applyBorder="1" applyAlignment="1">
      <alignment horizontal="center" vertical="center" wrapText="1"/>
    </xf>
    <xf numFmtId="165" fontId="5" fillId="0" borderId="15" xfId="1" applyFont="1" applyFill="1" applyBorder="1" applyAlignment="1">
      <alignment horizontal="left" vertical="center" wrapText="1"/>
    </xf>
    <xf numFmtId="165" fontId="5" fillId="6" borderId="13" xfId="1" applyFont="1" applyFill="1" applyBorder="1" applyAlignment="1">
      <alignment horizontal="left" vertical="center" wrapText="1"/>
    </xf>
    <xf numFmtId="165" fontId="5" fillId="31" borderId="13" xfId="1" applyFont="1" applyFill="1" applyBorder="1" applyAlignment="1">
      <alignment horizontal="left" vertical="center" wrapText="1"/>
    </xf>
    <xf numFmtId="165" fontId="13" fillId="31" borderId="2" xfId="1" applyFont="1" applyFill="1" applyBorder="1" applyAlignment="1">
      <alignment horizontal="left" vertical="center" wrapText="1"/>
    </xf>
    <xf numFmtId="0" fontId="47" fillId="0" borderId="2" xfId="0" applyFont="1" applyBorder="1" applyAlignment="1">
      <alignment horizontal="center" vertical="center" wrapText="1"/>
    </xf>
    <xf numFmtId="165" fontId="13" fillId="0" borderId="0" xfId="1" applyFont="1" applyFill="1" applyAlignment="1">
      <alignment horizontal="right"/>
    </xf>
    <xf numFmtId="165" fontId="40" fillId="4" borderId="2" xfId="1" applyFont="1" applyFill="1" applyBorder="1" applyAlignment="1">
      <alignment horizontal="center" vertical="center" wrapText="1"/>
    </xf>
    <xf numFmtId="0" fontId="40" fillId="5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5" fontId="41" fillId="0" borderId="2" xfId="1" applyFont="1" applyBorder="1" applyAlignment="1">
      <alignment horizontal="left" vertical="center" wrapText="1"/>
    </xf>
    <xf numFmtId="165" fontId="41" fillId="0" borderId="2" xfId="1" applyFont="1" applyFill="1" applyBorder="1" applyAlignment="1">
      <alignment horizontal="left" vertical="center" wrapText="1"/>
    </xf>
    <xf numFmtId="165" fontId="13" fillId="0" borderId="2" xfId="1" applyFont="1" applyBorder="1" applyAlignment="1">
      <alignment horizontal="center" vertical="center"/>
    </xf>
    <xf numFmtId="165" fontId="40" fillId="0" borderId="2" xfId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165" fontId="46" fillId="0" borderId="1" xfId="1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165" fontId="41" fillId="0" borderId="2" xfId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0" fontId="13" fillId="0" borderId="2" xfId="0" applyFont="1" applyBorder="1"/>
    <xf numFmtId="0" fontId="40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vertical="center"/>
    </xf>
    <xf numFmtId="0" fontId="13" fillId="0" borderId="1" xfId="0" applyFont="1" applyBorder="1"/>
    <xf numFmtId="0" fontId="39" fillId="0" borderId="1" xfId="0" applyFont="1" applyBorder="1" applyAlignment="1">
      <alignment horizontal="left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/>
    </xf>
    <xf numFmtId="165" fontId="40" fillId="3" borderId="2" xfId="1" applyFont="1" applyFill="1" applyBorder="1" applyAlignment="1">
      <alignment horizontal="center" vertical="center" wrapText="1"/>
    </xf>
    <xf numFmtId="165" fontId="13" fillId="3" borderId="2" xfId="1" applyFont="1" applyFill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165" fontId="40" fillId="3" borderId="2" xfId="1" applyFont="1" applyFill="1" applyBorder="1" applyAlignment="1">
      <alignment horizontal="right" vertical="center" wrapText="1"/>
    </xf>
    <xf numFmtId="165" fontId="13" fillId="3" borderId="2" xfId="1" applyFont="1" applyFill="1" applyBorder="1" applyAlignment="1">
      <alignment horizontal="right"/>
    </xf>
    <xf numFmtId="0" fontId="40" fillId="0" borderId="2" xfId="0" applyFont="1" applyBorder="1" applyAlignment="1">
      <alignment horizontal="right" vertical="center"/>
    </xf>
    <xf numFmtId="165" fontId="40" fillId="0" borderId="2" xfId="1" applyFont="1" applyFill="1" applyBorder="1" applyAlignment="1">
      <alignment horizontal="right" vertical="center" wrapText="1"/>
    </xf>
    <xf numFmtId="165" fontId="40" fillId="4" borderId="2" xfId="1" applyFont="1" applyFill="1" applyBorder="1" applyAlignment="1">
      <alignment horizontal="right" vertical="center" wrapText="1"/>
    </xf>
    <xf numFmtId="165" fontId="13" fillId="0" borderId="14" xfId="1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/>
    </xf>
    <xf numFmtId="165" fontId="5" fillId="0" borderId="2" xfId="1" applyFont="1" applyFill="1" applyBorder="1" applyAlignment="1">
      <alignment horizontal="right" vertical="center"/>
    </xf>
    <xf numFmtId="165" fontId="42" fillId="0" borderId="2" xfId="1" applyFont="1" applyFill="1" applyBorder="1" applyAlignment="1">
      <alignment horizontal="right" vertical="center" wrapText="1"/>
    </xf>
  </cellXfs>
  <cellStyles count="366">
    <cellStyle name="20% - Акцент1" xfId="18" xr:uid="{AB9713AC-1BD7-4D92-9020-75A6CAD7C89F}"/>
    <cellStyle name="20% - Акцент2" xfId="19" xr:uid="{E753722C-F621-4004-BEB8-03A337696870}"/>
    <cellStyle name="20% - Акцент3" xfId="20" xr:uid="{7978DD0D-75E3-435E-90CE-0CD738C518CD}"/>
    <cellStyle name="20% - Акцент4" xfId="21" xr:uid="{41BD2496-CB11-4C7C-8C00-405E08F8BC0C}"/>
    <cellStyle name="20% - Акцент5" xfId="22" xr:uid="{CAD9105D-3719-4553-9807-915654AA97D1}"/>
    <cellStyle name="20% - Акцент6" xfId="23" xr:uid="{706EC031-8861-4E02-9C06-B56FD24AA2AA}"/>
    <cellStyle name="40% - Акцент1" xfId="24" xr:uid="{00B665B4-E00F-4BD6-819C-B0ACEA6FA05A}"/>
    <cellStyle name="40% - Акцент2" xfId="25" xr:uid="{FE9DEDBD-C10C-49F1-9D68-EDD2F032752F}"/>
    <cellStyle name="40% - Акцент3" xfId="26" xr:uid="{BCD8EA19-AD0D-47D6-9F2A-CE6366F352F8}"/>
    <cellStyle name="40% - Акцент4" xfId="27" xr:uid="{13AD40E0-41B0-49A6-A3FC-018D8DB2A469}"/>
    <cellStyle name="40% - Акцент5" xfId="28" xr:uid="{6C6162DE-4FCC-407D-BB8F-04514B44870C}"/>
    <cellStyle name="40% - Акцент6" xfId="29" xr:uid="{D9A3A221-2D6C-4251-9045-E548E65B8AE5}"/>
    <cellStyle name="60% - Акцент1" xfId="30" xr:uid="{12B9F0E8-7BBD-4C15-988C-BF202D171A04}"/>
    <cellStyle name="60% - Акцент2" xfId="31" xr:uid="{BBA6CADB-5E7C-43C2-8FE5-C961109E25D6}"/>
    <cellStyle name="60% - Акцент3" xfId="32" xr:uid="{CEAEC8F7-2369-48F1-B205-10212DD2D4B4}"/>
    <cellStyle name="60% - Акцент4" xfId="33" xr:uid="{5A98E2C3-BB69-4AB0-960D-C02E9A6327F6}"/>
    <cellStyle name="60% - Акцент5" xfId="34" xr:uid="{F374C43A-D653-422D-830E-D7088EFEA936}"/>
    <cellStyle name="60% - Акцент6" xfId="35" xr:uid="{0974BF15-7891-46FB-A169-7E019F081F39}"/>
    <cellStyle name="Comma 2" xfId="5" xr:uid="{B14AE698-280A-48FD-82DF-4542252FAA9E}"/>
    <cellStyle name="Comma 2 2" xfId="37" xr:uid="{23E381BE-4DDB-46D4-BDAD-AF9342141410}"/>
    <cellStyle name="Comma 2 3" xfId="36" xr:uid="{27A1CA40-0D3B-47B3-83B1-5961659FAC59}"/>
    <cellStyle name="Comma 3" xfId="38" xr:uid="{86BD511F-F846-450A-B4CB-C72F28A15672}"/>
    <cellStyle name="Comma 4" xfId="263" xr:uid="{561BC076-4AA9-492F-9A50-D3EA75B341A3}"/>
    <cellStyle name="Comma 5" xfId="362" xr:uid="{75143820-29E6-4EFA-8527-C165A9C90FA9}"/>
    <cellStyle name="Currency 2" xfId="39" xr:uid="{6B908477-68A5-4D03-96A7-0EEA9031FB8F}"/>
    <cellStyle name="Euro" xfId="40" xr:uid="{F3491B17-EAF7-46A3-9891-FDC53B9FB8C0}"/>
    <cellStyle name="Hyperlink 2" xfId="41" xr:uid="{BD54FC5B-7DA6-48FC-8773-8B40F431EA7D}"/>
    <cellStyle name="Normal 10" xfId="3" xr:uid="{536A7752-F0FA-43D5-8A7F-96FF5E766D6F}"/>
    <cellStyle name="Normal 10 2" xfId="43" xr:uid="{7E0A8295-0E32-446B-A1CB-90C4F0EFD18D}"/>
    <cellStyle name="Normal 10 2 2 2" xfId="44" xr:uid="{3FC22703-0B54-4E81-A7D0-1AD7641BC62A}"/>
    <cellStyle name="Normal 10 3" xfId="45" xr:uid="{03B6112A-FA3C-460B-BAB4-76BF632FC981}"/>
    <cellStyle name="Normal 10 3 2" xfId="46" xr:uid="{83C73D60-1AC7-4B31-B94D-9D0B3EB93D20}"/>
    <cellStyle name="Normal 10 3 2 2" xfId="47" xr:uid="{CFD24E26-1431-4F88-9C67-350D349B4A30}"/>
    <cellStyle name="Normal 10 4" xfId="48" xr:uid="{008E5AE7-D2A5-4DBC-A865-73CAAE708CB5}"/>
    <cellStyle name="Normal 10 5" xfId="42" xr:uid="{9815F4CF-9A33-4B15-B6E7-BF849617E43A}"/>
    <cellStyle name="Normal 11" xfId="49" xr:uid="{AA8B5F0F-3603-466D-BBEA-F4A629A36CB4}"/>
    <cellStyle name="Normal 11 2" xfId="7" xr:uid="{B08E7D9F-5A47-4E08-A331-AF4E91C83930}"/>
    <cellStyle name="Normal 11 2 2" xfId="50" xr:uid="{E8DA92D2-A3F5-4762-A00B-CAD33AE42F7E}"/>
    <cellStyle name="Normal 11 2 3" xfId="51" xr:uid="{1FD3D48F-A709-4261-80C2-A2C1F75703EF}"/>
    <cellStyle name="Normal 11 2 3 2" xfId="52" xr:uid="{068BDD99-21F7-4D67-8376-BE3949405EE1}"/>
    <cellStyle name="Normal 11 2 3 2 2" xfId="53" xr:uid="{E7ECF309-B587-4AFD-8C92-AB9804F6157B}"/>
    <cellStyle name="Normal 11 2 3 3" xfId="54" xr:uid="{3A4E94AE-B5FC-47E0-8FC2-F9A4001A5316}"/>
    <cellStyle name="Normal 11 2 3 3 2" xfId="261" xr:uid="{DF5E240D-91E1-41D4-AD08-EBFAE752CD67}"/>
    <cellStyle name="Normal 11 2 3 3 3" xfId="264" xr:uid="{98CB65F3-1782-4852-9865-5BF946E920D8}"/>
    <cellStyle name="Normal 11 2 3 4" xfId="265" xr:uid="{15A6DD9A-A829-43BB-B860-A6EF3A23F754}"/>
    <cellStyle name="Normal 11 2 3 5" xfId="266" xr:uid="{EF4B6A72-28DC-4A88-B6B8-EDD518140E0D}"/>
    <cellStyle name="Normal 11 2 3 6" xfId="267" xr:uid="{585A6245-177B-4DCC-A34D-15B94A99A68F}"/>
    <cellStyle name="Normal 11 2 4" xfId="55" xr:uid="{933F573E-5A29-40E8-845C-7F86D0570538}"/>
    <cellStyle name="Normal 11 3" xfId="56" xr:uid="{C46C2A8A-B46A-410E-AADB-BA6F8C9B9553}"/>
    <cellStyle name="Normal 12" xfId="57" xr:uid="{B5C4A7D5-427C-4367-A040-0FF92AC77789}"/>
    <cellStyle name="Normal 13" xfId="58" xr:uid="{24798EF5-8A7B-4A53-997B-DD0BA27E5687}"/>
    <cellStyle name="Normal 13 2" xfId="59" xr:uid="{A3DB8374-0DB5-4F56-A7A7-FDD86EF6C461}"/>
    <cellStyle name="Normal 13 2 2" xfId="60" xr:uid="{85602C8A-B26E-4CE2-B910-EB5AB1A2ABCA}"/>
    <cellStyle name="Normal 13 3" xfId="15" xr:uid="{1B9DDBF1-DC04-474D-8DD8-63862C270C19}"/>
    <cellStyle name="Normal 13 3 2" xfId="61" xr:uid="{F2FFC5A8-9DCD-4C61-A4A7-9BE6A5BD61FC}"/>
    <cellStyle name="Normal 13 3 3" xfId="62" xr:uid="{FCC77D0A-B372-4D96-B203-DCA9AFAF56CA}"/>
    <cellStyle name="Normal 13 6" xfId="63" xr:uid="{CBB4A510-4E77-4D85-B078-FE412BD69F5D}"/>
    <cellStyle name="Normal 14" xfId="64" xr:uid="{D0570DFB-BD65-46A1-9442-A10D2D18D1C3}"/>
    <cellStyle name="Normal 14 2" xfId="65" xr:uid="{814EF886-4D5F-4642-B368-587A523AD946}"/>
    <cellStyle name="Normal 14 3" xfId="66" xr:uid="{AF97F56E-2C16-494B-A9AE-EA107C5A36F5}"/>
    <cellStyle name="Normal 14 4" xfId="67" xr:uid="{3FFD7D74-BC96-4334-958E-308BA96F12C7}"/>
    <cellStyle name="Normal 14 5" xfId="68" xr:uid="{57BDE2C9-4EF2-42BB-9C83-ADB3304DB1E8}"/>
    <cellStyle name="Normal 15" xfId="69" xr:uid="{BBACF3BE-7869-4306-8B69-1DF861DDE6F7}"/>
    <cellStyle name="Normal 15 2" xfId="70" xr:uid="{8D0D003C-2D62-44C3-89E5-067A68991113}"/>
    <cellStyle name="Normal 16" xfId="71" xr:uid="{13339EAC-DD30-4336-991C-36CBA012CE52}"/>
    <cellStyle name="Normal 16 2" xfId="72" xr:uid="{96877939-7074-4BAE-AC08-4F727A049B78}"/>
    <cellStyle name="Normal 16 3" xfId="268" xr:uid="{D6C4DC95-8348-48BE-A957-E1F4FA7195D6}"/>
    <cellStyle name="Normal 17" xfId="73" xr:uid="{A3FDC6A7-947C-47E2-A13C-8BFE79390A9A}"/>
    <cellStyle name="Normal 17 2" xfId="74" xr:uid="{036F1A3A-2C45-41A2-BBF7-0023BDF721AB}"/>
    <cellStyle name="Normal 17 4" xfId="253" xr:uid="{2637E2C5-4C5E-401A-AE39-D5E4F5C64400}"/>
    <cellStyle name="Normal 17 4 2" xfId="344" xr:uid="{5AB45DEB-722E-45F6-89A0-CA19C32D8B75}"/>
    <cellStyle name="Normal 18" xfId="75" xr:uid="{58F08120-C2E9-4CC0-BA2E-62AE50CBD64D}"/>
    <cellStyle name="Normal 18 2" xfId="76" xr:uid="{8F20E237-CD3D-413C-AB70-01F075FFA5AB}"/>
    <cellStyle name="Normal 19" xfId="77" xr:uid="{3D060C94-3259-426E-AE32-F5E9F3493483}"/>
    <cellStyle name="Normal 19 2" xfId="78" xr:uid="{CBEEB27A-F61E-44DE-AD1F-8AAD55AA90DB}"/>
    <cellStyle name="Normal 19 3" xfId="79" xr:uid="{00A08A18-441D-476C-A3F9-A9DAF602D707}"/>
    <cellStyle name="Normal 2" xfId="2" xr:uid="{349816FF-D757-4A36-82FE-B27D20580F2B}"/>
    <cellStyle name="Normal 2 2" xfId="81" xr:uid="{3D4DA011-6AEF-4131-A772-E350DADAFFFA}"/>
    <cellStyle name="Normal 2 2 2" xfId="82" xr:uid="{11A68418-3A2D-45C0-AB31-B58531B083CD}"/>
    <cellStyle name="Normal 2 2 2 2" xfId="8" xr:uid="{81564448-7F4D-4058-8E56-E12C85542911}"/>
    <cellStyle name="Normal 2 2 3" xfId="12" xr:uid="{4EF80ED9-01F1-44C1-B970-04BF88AA9906}"/>
    <cellStyle name="Normal 2 2_1-001-15 poliet" xfId="83" xr:uid="{7EAEF018-1DE4-4D9D-B1D8-1B3492FD071A}"/>
    <cellStyle name="Normal 2 3" xfId="84" xr:uid="{CE3DB79B-5FA5-4D01-90F5-1ACE25EB0840}"/>
    <cellStyle name="Normal 2 3 10" xfId="269" xr:uid="{9BCDFD57-7AC6-4B8E-8A93-FBC4C4CC84F7}"/>
    <cellStyle name="Normal 2 3 10 2" xfId="270" xr:uid="{6661356F-1F85-491A-9A34-58962B378716}"/>
    <cellStyle name="Normal 2 3 10 4" xfId="357" xr:uid="{BA58D5D7-0D19-42B7-8DB9-E0A691212712}"/>
    <cellStyle name="Normal 2 3 11" xfId="257" xr:uid="{66AE0EE3-BEDC-45AF-9DAD-2FDDB9957A49}"/>
    <cellStyle name="Normal 2 3 11 3" xfId="342" xr:uid="{CBFA1912-F3B0-4E0E-B9D7-6AEF11D8C38D}"/>
    <cellStyle name="Normal 2 3 13" xfId="256" xr:uid="{EFA368AE-977E-403F-BA73-EB14A17354F3}"/>
    <cellStyle name="Normal 2 3 2" xfId="85" xr:uid="{3BFF4E7E-8250-493C-88D1-E0EA22FD6010}"/>
    <cellStyle name="Normal 2 3 2 10" xfId="345" xr:uid="{0DC6FC55-816F-4AEC-8F21-EF27F19807DF}"/>
    <cellStyle name="Normal 2 3 2 2" xfId="86" xr:uid="{C8D3B4A5-CDC6-4C43-8A49-3A28B220E4C3}"/>
    <cellStyle name="Normal 2 3 2 2 2" xfId="87" xr:uid="{AE5EF166-CC5B-446D-8DDC-754521119003}"/>
    <cellStyle name="Normal 2 3 2 3" xfId="88" xr:uid="{E02F77EC-C737-4069-89C8-3863F8D156C5}"/>
    <cellStyle name="Normal 2 3 2 3 2" xfId="89" xr:uid="{B6084A4A-04F8-4BE7-99AB-A74E224C0A4F}"/>
    <cellStyle name="Normal 2 3 2 3 2 2" xfId="90" xr:uid="{AA1959CB-41A7-423A-B385-EEA0B31396DF}"/>
    <cellStyle name="Normal 2 3 2 3 2 3" xfId="91" xr:uid="{B5F4A82A-C42D-486B-A7C3-76FE800BF650}"/>
    <cellStyle name="Normal 2 3 2 3 2 3 2" xfId="271" xr:uid="{BD49FFF3-1733-4FD9-885B-D8740C418BCF}"/>
    <cellStyle name="Normal 2 3 2 3 2 4" xfId="272" xr:uid="{979AC107-CD38-4DF2-B483-7AB817B8B80E}"/>
    <cellStyle name="Normal 2 3 2 4" xfId="92" xr:uid="{3343C8F6-4809-4E1A-B13F-3191305D9556}"/>
    <cellStyle name="Normal 2 3 2 5" xfId="93" xr:uid="{F3CD01F4-2671-41AA-8EEC-6008A9D62EE1}"/>
    <cellStyle name="Normal 2 3 2 6" xfId="94" xr:uid="{E5CEDD6C-D409-4245-B044-00F13C296900}"/>
    <cellStyle name="Normal 2 3 2 6 2" xfId="95" xr:uid="{2D908722-5DCB-4DBF-B508-D9627397C493}"/>
    <cellStyle name="Normal 2 3 2 6 3" xfId="96" xr:uid="{BBEF6B08-005C-4BE5-B015-6F1AC1659AB8}"/>
    <cellStyle name="Normal 2 3 2 6 4" xfId="97" xr:uid="{72F7031B-9178-47C0-9818-89AE9AC0A1DA}"/>
    <cellStyle name="Normal 2 3 2 6 4 2" xfId="273" xr:uid="{C56EE668-D249-41B8-92C6-9D9A0D4F6848}"/>
    <cellStyle name="Normal 2 3 2 6 4 2 2" xfId="274" xr:uid="{74F1F134-0051-4CA3-A419-410C707948DF}"/>
    <cellStyle name="Normal 2 3 2 6 5" xfId="275" xr:uid="{53917B00-037D-4326-8DC7-CC5C87B67FB2}"/>
    <cellStyle name="Normal 2 3 2 7" xfId="98" xr:uid="{18CEA3C7-C3C2-4D9E-B30C-93956FA96843}"/>
    <cellStyle name="Normal 2 3 2 7 2" xfId="99" xr:uid="{F3AA41AC-6DD2-45F3-BEB2-0A73CF5939F1}"/>
    <cellStyle name="Normal 2 3 2 7 2 2" xfId="100" xr:uid="{BB442910-635A-4A43-9222-24C0216900AD}"/>
    <cellStyle name="Normal 2 3 2 7 2 2 2" xfId="10" xr:uid="{69CDAC94-C0B6-4A7B-83CD-2908897597A0}"/>
    <cellStyle name="Normal 2 3 2 7 2 2 2 2" xfId="276" xr:uid="{1D435159-78D7-489A-8CC1-8913468D2118}"/>
    <cellStyle name="Normal 2 3 2 7 2 2 2 3" xfId="277" xr:uid="{FD13B02C-0277-4F02-82A5-F59D6BC01ADC}"/>
    <cellStyle name="Normal 2 3 2 7 2 2 2 4" xfId="359" xr:uid="{E333DA2E-D7A9-4078-8205-EA97930E0AF1}"/>
    <cellStyle name="Normal 2 3 2 8" xfId="101" xr:uid="{F06836A6-2CF7-401C-A42E-4C719A649292}"/>
    <cellStyle name="Normal 2 3 2 8 2" xfId="278" xr:uid="{15C934D6-BF04-4421-8BC3-28158DA379EC}"/>
    <cellStyle name="Normal 2 3 2 8 3" xfId="279" xr:uid="{35E48EBF-8C94-4672-8803-B5C4C92A7C9D}"/>
    <cellStyle name="Normal 2 3 2 8 4" xfId="280" xr:uid="{4A9C7ADC-0058-4E65-AA8A-08749E7F1630}"/>
    <cellStyle name="Normal 2 3 3" xfId="102" xr:uid="{76FF29C4-E590-418A-B7AE-BC8C47A3FF26}"/>
    <cellStyle name="Normal 2 3 4" xfId="103" xr:uid="{9A7A91B3-6D05-40B7-AF29-9DD73C68F696}"/>
    <cellStyle name="Normal 2 3 4 2" xfId="104" xr:uid="{1EEB9BD3-3EA2-485B-80B5-CE615AE9BDE4}"/>
    <cellStyle name="Normal 2 3 4 3" xfId="105" xr:uid="{BEDA523C-7AEA-4059-8CF9-E6993130A750}"/>
    <cellStyle name="Normal 2 3 4 4" xfId="106" xr:uid="{F7B8E7C0-1BF1-4FB9-8C51-BE57D4E63BD0}"/>
    <cellStyle name="Normal 2 3 4 4 2" xfId="107" xr:uid="{EF505907-DDC8-4C56-AC23-CD55DA78BDDD}"/>
    <cellStyle name="Normal 2 3 4 4 3" xfId="281" xr:uid="{3BE19F0A-1B94-4D7E-92AD-3E00D3789F37}"/>
    <cellStyle name="Normal 2 3 4 4 4" xfId="282" xr:uid="{CE559710-31FC-4C15-BAA0-6FEB0126089E}"/>
    <cellStyle name="Normal 2 3 4 4 4 2" xfId="283" xr:uid="{F0D375B7-43A4-44B9-8C35-AF9E782BC5B4}"/>
    <cellStyle name="Normal 2 3 4 4 4 3" xfId="346" xr:uid="{B6E6F622-DE30-41BE-A2A6-452A28C635D9}"/>
    <cellStyle name="Normal 2 3 4 4 5" xfId="284" xr:uid="{EDE89E89-C9EE-4560-A994-2E12138E6B94}"/>
    <cellStyle name="Normal 2 3 4 5" xfId="108" xr:uid="{548B31DE-5640-424C-B830-2908D8234C4C}"/>
    <cellStyle name="Normal 2 3 4 7" xfId="252" xr:uid="{FED7B77E-78B0-41CC-91A2-3D5673BFFB1A}"/>
    <cellStyle name="Normal 2 3 4 7 2" xfId="347" xr:uid="{4BB1F9C6-6B19-4FF2-853D-260BDFDD9F6C}"/>
    <cellStyle name="Normal 2 3 4 8" xfId="285" xr:uid="{AA438BD4-BB78-476F-AA9D-501D13AED629}"/>
    <cellStyle name="Normal 2 3 4 9" xfId="348" xr:uid="{5B30F47F-0889-41A5-AFD7-4F877B7BF831}"/>
    <cellStyle name="Normal 2 3 5" xfId="109" xr:uid="{4442235B-972B-4833-9FBA-B578EF637043}"/>
    <cellStyle name="Normal 2 3 6" xfId="110" xr:uid="{3D27B364-0793-4298-8A6D-D7EE3C43E7BA}"/>
    <cellStyle name="Normal 2 3 6 2" xfId="286" xr:uid="{E69BA72F-36C8-401A-A806-27638CD791CD}"/>
    <cellStyle name="Normal 2 3 6 4" xfId="259" xr:uid="{7076EA3D-B7D3-4EB1-9C3C-5DCEE6BBD79E}"/>
    <cellStyle name="Normal 2 3 7" xfId="111" xr:uid="{2C90C943-C880-4CEC-B049-64D307E29A0C}"/>
    <cellStyle name="Normal 2 3 8" xfId="112" xr:uid="{2D35EF8B-6082-455F-ADD6-344E82CC859E}"/>
    <cellStyle name="Normal 2 3 8 2" xfId="349" xr:uid="{297F0A36-0C7E-49E2-939A-97BAFF8B470C}"/>
    <cellStyle name="Normal 2 3 9" xfId="287" xr:uid="{45894DB2-C7BB-4299-B257-C5ACA262E4BA}"/>
    <cellStyle name="Normal 2 4" xfId="11" xr:uid="{F0DB27A5-7C9B-4B1E-8789-17525C76A7FB}"/>
    <cellStyle name="Normal 2 4 2" xfId="113" xr:uid="{3D9D81EF-4BEE-4F1E-9E10-EDABADE21049}"/>
    <cellStyle name="Normal 2 4 2 2" xfId="114" xr:uid="{83B5BB97-A356-440E-A34B-9998BE312AF4}"/>
    <cellStyle name="Normal 2 4 2 2 2" xfId="358" xr:uid="{10BC70C2-460B-4CD3-BA20-3DFDC8537501}"/>
    <cellStyle name="Normal 2 4 2 3" xfId="115" xr:uid="{96134AFD-D37A-47F6-AD6C-8FC8CA3A7DC2}"/>
    <cellStyle name="Normal 2 4 2 4" xfId="116" xr:uid="{6673E1C5-DF81-495C-B5A2-41B0E6C4A1D6}"/>
    <cellStyle name="Normal 2 4 2 5" xfId="117" xr:uid="{411ABA7C-E396-4A21-B6F4-E466F7A69B1B}"/>
    <cellStyle name="Normal 2 4 2 6" xfId="118" xr:uid="{9BFFA67C-1B30-468B-BE99-3D51D036E224}"/>
    <cellStyle name="Normal 2 4 2 6 2" xfId="350" xr:uid="{E5F77A40-80D2-47B0-8A20-F9ED02141A3E}"/>
    <cellStyle name="Normal 2 4 2 6 2 2" xfId="288" xr:uid="{F30DF325-541D-44C6-A5AF-0E38AD4801E6}"/>
    <cellStyle name="Normal 2 4 2 7" xfId="119" xr:uid="{1E058E65-110D-4118-89F8-8B095845D6EA}"/>
    <cellStyle name="Normal 2 4 2 9" xfId="120" xr:uid="{BB9794E1-3593-4487-AEF4-3FFDEB922AB8}"/>
    <cellStyle name="Normal 2 4 3" xfId="121" xr:uid="{A8E07321-7980-48F0-A095-316A6CBA1976}"/>
    <cellStyle name="Normal 2 4 3 10" xfId="258" xr:uid="{2CD2BC83-72DA-4091-8D89-8933ACEB84E9}"/>
    <cellStyle name="Normal 2 4 3 2" xfId="122" xr:uid="{2EE01EE1-B99A-4152-A3DE-0BDDBCE9F4F3}"/>
    <cellStyle name="Normal 2 4 3 3" xfId="123" xr:uid="{B5F0D910-AAE7-4201-827E-D2FFD0E20572}"/>
    <cellStyle name="Normal 2 4 3 3 2" xfId="124" xr:uid="{68A735B3-1381-40B4-8950-D27A33A1D462}"/>
    <cellStyle name="Normal 2 4 3 3 3" xfId="125" xr:uid="{B1813958-84FD-4DD8-B8CB-D23B1B310D0D}"/>
    <cellStyle name="Normal 2 4 3 3 4" xfId="126" xr:uid="{71B0E8DF-8DA0-4C1C-8397-1ADCF604FC0C}"/>
    <cellStyle name="Normal 2 4 3 3 4 2" xfId="127" xr:uid="{7E7CEE39-2134-4986-AF83-810BD5ECA361}"/>
    <cellStyle name="Normal 2 4 3 3 4 2 2" xfId="128" xr:uid="{6AEB8C5F-BA3B-4197-A24F-D5F09348E07A}"/>
    <cellStyle name="Normal 2 4 3 3 4 2 3" xfId="289" xr:uid="{6C480F35-2FA2-4BD6-A82A-43E1065DFDFC}"/>
    <cellStyle name="Normal 2 4 3 3 4 2 4" xfId="290" xr:uid="{DBBD5D55-96DE-4BF8-B93B-DE16265A0035}"/>
    <cellStyle name="Normal 2 4 3 3 4 2 4 2" xfId="291" xr:uid="{D18DFC36-8E40-4496-9823-E6C5EAC0F478}"/>
    <cellStyle name="Normal 2 4 3 3 4 2 4 3" xfId="351" xr:uid="{787F60F8-9538-4526-880C-133FFB28DA38}"/>
    <cellStyle name="Normal 2 4 3 3 4 2 5" xfId="292" xr:uid="{7EE5EE18-8161-4D65-8981-0B777B77B5BB}"/>
    <cellStyle name="Normal 2 4 3 3 4 2 6" xfId="293" xr:uid="{EA455980-F2F3-4AA7-A7A3-1A83EF274D5D}"/>
    <cellStyle name="Normal 2 4 3 3 4 3" xfId="129" xr:uid="{92AC4937-1CD7-4805-9CC9-728154D23441}"/>
    <cellStyle name="Normal 2 4 3 3 4 3 2" xfId="294" xr:uid="{67230349-F789-42B8-8C78-D348AC1F8B50}"/>
    <cellStyle name="Normal 2 4 3 3 4 4" xfId="295" xr:uid="{EB1D848B-5AB1-4B89-83C9-78354EFDB5AE}"/>
    <cellStyle name="Normal 2 4 3 3 4 5" xfId="296" xr:uid="{73B6ACFF-AABC-4C23-8D73-6A88DB802291}"/>
    <cellStyle name="Normal 2 4 3 3 5" xfId="130" xr:uid="{5A8FB78A-95D5-40B4-B389-9BD075DC416E}"/>
    <cellStyle name="Normal 2 4 3 3 7" xfId="254" xr:uid="{0EE7E8DE-A112-4AF2-BF41-32B5101A89A1}"/>
    <cellStyle name="Normal 2 4 3 3 7 2" xfId="352" xr:uid="{D1542068-0A56-4AE9-82FD-2E069BD01F75}"/>
    <cellStyle name="Normal 2 4 3 3 8" xfId="353" xr:uid="{F62BF67F-7660-490C-A07A-9709186BDF80}"/>
    <cellStyle name="Normal 2 4 3 4" xfId="131" xr:uid="{E0399C22-7ECB-4A3F-B4C5-BFC72C9BBC5E}"/>
    <cellStyle name="Normal 2 4 3 4 2" xfId="132" xr:uid="{16159C40-93DA-4BEB-9DDF-31EBC1989A5E}"/>
    <cellStyle name="Normal 2 4 3 4 4" xfId="297" xr:uid="{371F2F26-76D9-476E-9DB4-CD91287FF9FE}"/>
    <cellStyle name="Normal 2 4 3 5" xfId="133" xr:uid="{7FCF5860-C866-4450-9E66-EEC7D6EF5655}"/>
    <cellStyle name="Normal 2 4 3 6" xfId="134" xr:uid="{5F56C4E9-9760-42B1-9345-1A9187F20582}"/>
    <cellStyle name="Normal 2 4 3 7" xfId="135" xr:uid="{FCF2B151-8798-43E2-9F56-4796D7D82E17}"/>
    <cellStyle name="Normal 2 4 3 7 2" xfId="136" xr:uid="{4E75FBFB-4222-433B-8506-0B5CDAD6BD76}"/>
    <cellStyle name="Normal 2 4 3 7 2 2" xfId="298" xr:uid="{1B361815-1B67-4527-BAAD-E0E70EA59AFD}"/>
    <cellStyle name="Normal 2 4 3 7 2 3" xfId="299" xr:uid="{8744C03C-5010-4A95-9BDE-EC13DFCBE481}"/>
    <cellStyle name="Normal 2 4 3 7 3" xfId="300" xr:uid="{831FBC1A-8EEC-4938-82F7-BD4BB9C1D730}"/>
    <cellStyle name="Normal 2 4 3 8" xfId="137" xr:uid="{34BFB02A-BFFB-43D9-BB40-CCB6B0E8C5DC}"/>
    <cellStyle name="Normal 2 4 4" xfId="138" xr:uid="{12574A11-D28D-4F26-8F8F-4E369244E328}"/>
    <cellStyle name="Normal 2 4 5" xfId="139" xr:uid="{53E0A718-1118-4B4E-ABE8-811875DB3456}"/>
    <cellStyle name="Normal 2 4 6" xfId="140" xr:uid="{D4F331E7-156F-4703-B788-8367EBBAA7BD}"/>
    <cellStyle name="Normal 2 4 6 10" xfId="354" xr:uid="{72691CC9-F5D7-414C-9491-9C6E1A130432}"/>
    <cellStyle name="Normal 2 4 6 2" xfId="141" xr:uid="{652010A5-B0B9-444B-BB47-BFC46C544718}"/>
    <cellStyle name="Normal 2 4 6 3" xfId="142" xr:uid="{30B47D2C-8F8F-4D9D-8BD2-A2F0CD5B0F94}"/>
    <cellStyle name="Normal 2 4 6 4" xfId="143" xr:uid="{6E97C78B-43D7-4F89-AFB4-8BABE79F48F1}"/>
    <cellStyle name="Normal 2 4 6 5" xfId="301" xr:uid="{5FFFEE71-9283-4C26-9D26-4D6C336D54D0}"/>
    <cellStyle name="Normal 2 4 6 6" xfId="302" xr:uid="{27A59884-B0F1-4CF9-9DED-B95881BB9ADF}"/>
    <cellStyle name="Normal 2 4 6 7" xfId="303" xr:uid="{F9FD9518-16CB-4B07-A492-6283DF2AF13C}"/>
    <cellStyle name="Normal 2 4 7" xfId="144" xr:uid="{1EFE31C2-A43A-49F1-98B9-59CB9B027943}"/>
    <cellStyle name="Normal 2 4 8" xfId="145" xr:uid="{260ECCF3-D5D3-4E22-8F0A-EE8A6175D885}"/>
    <cellStyle name="Normal 2 4_14-010-15" xfId="146" xr:uid="{DAAB8DC6-AB12-4D1A-80FB-E5E0A6677893}"/>
    <cellStyle name="Normal 2 5" xfId="147" xr:uid="{D39B9517-8C43-4AE3-92BD-5340E0B01551}"/>
    <cellStyle name="Normal 2 5 2" xfId="148" xr:uid="{752C0410-7CB7-42BE-9C1B-6153E3F4CF51}"/>
    <cellStyle name="Normal 2 5 2 2" xfId="149" xr:uid="{A1A9E794-C763-4CD3-A17E-D0577C8BC1F6}"/>
    <cellStyle name="Normal 2 5 2 2 2" xfId="304" xr:uid="{B7A1CD85-27D2-4D13-9C66-DB3876CC8C26}"/>
    <cellStyle name="Normal 2 5 2 2 2 2" xfId="305" xr:uid="{83C705E0-A019-4B09-92D1-82DC71B77EC0}"/>
    <cellStyle name="Normal 2 5 2 3" xfId="306" xr:uid="{656E9D3C-CEE9-4140-B5FE-098982CCF331}"/>
    <cellStyle name="Normal 2 5 2 3 2" xfId="307" xr:uid="{0AD7B169-0150-46E2-BD3E-4D8F3EBD74F0}"/>
    <cellStyle name="Normal 2 5 3" xfId="150" xr:uid="{908445D7-3745-425C-A2E7-2CB713995AD0}"/>
    <cellStyle name="Normal 2 5 4" xfId="151" xr:uid="{1F83C607-0F37-4582-8ADC-14FD3E625327}"/>
    <cellStyle name="Normal 2 5 5" xfId="308" xr:uid="{A5B8214C-4A9C-49A3-BAEA-C9A9EF7D4A80}"/>
    <cellStyle name="Normal 2 6" xfId="152" xr:uid="{A2BC6035-2052-4B83-8156-FC7AEEEC7660}"/>
    <cellStyle name="Normal 2 6 2" xfId="309" xr:uid="{C09E12E1-8D6E-4E54-BEBD-F14EA2EF1FF4}"/>
    <cellStyle name="Normal 2 6 3" xfId="310" xr:uid="{1D09FEB3-4BDF-4F69-9B75-AB06B9A865DE}"/>
    <cellStyle name="Normal 2 6 4" xfId="311" xr:uid="{729C7F12-C0AE-47F0-8650-ABC33D19DF57}"/>
    <cellStyle name="Normal 2 6 4 2" xfId="255" xr:uid="{CA3ADDDF-C600-4F99-8CB8-9515667C248C}"/>
    <cellStyle name="Normal 2 6 4 2 2" xfId="355" xr:uid="{889E5F66-6973-4961-B34B-AF28CC33F4AC}"/>
    <cellStyle name="Normal 2 7" xfId="153" xr:uid="{C04EB764-6E10-4FFA-BEFE-22C2A28FF76E}"/>
    <cellStyle name="Normal 2 8" xfId="80" xr:uid="{E7E2FDE6-4138-4199-A5D7-7E47525F3704}"/>
    <cellStyle name="Normal 2_17-013-15 Ashtarak-kosh ZU" xfId="154" xr:uid="{E1CC8B98-F104-453F-960A-F226FB605F0D}"/>
    <cellStyle name="Normal 20" xfId="155" xr:uid="{6FCFD134-EC7B-4F34-9075-CC0C4CAEEA24}"/>
    <cellStyle name="Normal 20 2" xfId="312" xr:uid="{6BB1CFD7-EDB2-4CE9-91EA-0F2879B12945}"/>
    <cellStyle name="Normal 21" xfId="156" xr:uid="{101A863C-9C31-4007-B586-18E84CF24C65}"/>
    <cellStyle name="Normal 21 2" xfId="313" xr:uid="{1DD89413-BCB0-4BB1-B6F7-2D1705E026C6}"/>
    <cellStyle name="Normal 22" xfId="157" xr:uid="{0B16A126-16F1-416A-A352-9D4B0D1001B5}"/>
    <cellStyle name="Normal 23" xfId="13" xr:uid="{333FC7E3-F510-4690-8846-A9A42CF38E3A}"/>
    <cellStyle name="Normal 23 2" xfId="158" xr:uid="{1A2BE605-A427-4E2E-8D1C-3AF50C3360FA}"/>
    <cellStyle name="Normal 24" xfId="262" xr:uid="{D4E34C2D-6A0B-4A60-B3F9-74E4051AAFBD}"/>
    <cellStyle name="Normal 25" xfId="6" xr:uid="{302F4495-C76F-4F53-9F85-2F10BCA3E589}"/>
    <cellStyle name="Normal 26" xfId="360" xr:uid="{2FECADA0-DDD2-40FF-ABFE-2CC72151BCDA}"/>
    <cellStyle name="Normal 27" xfId="365" xr:uid="{456B636C-193C-456A-99BE-60FF1EBD87C9}"/>
    <cellStyle name="Normal 3" xfId="4" xr:uid="{B1CAA247-7CB3-40A5-BEF7-BEE858245A34}"/>
    <cellStyle name="Normal 3 2" xfId="160" xr:uid="{5DAF8AAB-DCF9-4CCF-8861-31E5D85DE63A}"/>
    <cellStyle name="Normal 3 2 2" xfId="9" xr:uid="{BC1A493A-9556-40AD-9652-D68513509985}"/>
    <cellStyle name="Normal 3 2 2 2" xfId="314" xr:uid="{61BC61CF-92B1-4BAE-A3C0-25409015A851}"/>
    <cellStyle name="Normal 3 2 3" xfId="161" xr:uid="{83638B88-5182-4869-80C0-8BDBBF62EB8A}"/>
    <cellStyle name="Normal 3 3" xfId="162" xr:uid="{CD7E684A-F2E5-4401-A3E5-05A4FB93CFB8}"/>
    <cellStyle name="Normal 3 3 2" xfId="163" xr:uid="{BDDDBF7B-0091-4C3B-98EB-AF12FE33AC20}"/>
    <cellStyle name="Normal 3 4" xfId="164" xr:uid="{4D23EC5E-600A-481B-936F-D4283B9BA828}"/>
    <cellStyle name="Normal 3 5" xfId="165" xr:uid="{EA62BE6E-4B14-44CE-BF41-9DCBB9BD2773}"/>
    <cellStyle name="Normal 3 6" xfId="159" xr:uid="{82361B4C-597B-4AC3-B250-CB0277735126}"/>
    <cellStyle name="Normal 3_18-029-15" xfId="166" xr:uid="{3726CD25-0A42-47C1-82A7-C6A72C9186A0}"/>
    <cellStyle name="Normal 4" xfId="167" xr:uid="{549CE8E7-2076-4D94-9B90-EF973DCFD76E}"/>
    <cellStyle name="Normal 4 2" xfId="168" xr:uid="{BDF36EF6-1322-45E5-A732-7BC8480E7F44}"/>
    <cellStyle name="Normal 4 3" xfId="169" xr:uid="{33E012B5-5E60-4298-ADFC-7009A524990D}"/>
    <cellStyle name="Normal 5" xfId="170" xr:uid="{E94E1A9B-0743-4391-93B8-C62D4753409E}"/>
    <cellStyle name="Normal 5 2" xfId="171" xr:uid="{5E151B14-0458-481C-B5A8-E803EA12B226}"/>
    <cellStyle name="Normal 6" xfId="172" xr:uid="{8555C1CB-B934-41DD-9C2E-A842C128266F}"/>
    <cellStyle name="Normal 6 2" xfId="16" xr:uid="{F5771688-FAA6-4ACE-916E-63EFAF7B3FE9}"/>
    <cellStyle name="Normal 6 2 2" xfId="173" xr:uid="{0C69837C-77D4-49C3-AB39-832AF8E39346}"/>
    <cellStyle name="Normal 6 2 2 2" xfId="343" xr:uid="{397245F1-FA75-4F58-888F-19DA5B802465}"/>
    <cellStyle name="Normal 6 2 3" xfId="174" xr:uid="{6770993F-E9C9-4F92-B7B7-0BBED529F7DF}"/>
    <cellStyle name="Normal 6 2 4" xfId="175" xr:uid="{723528BD-2084-491A-A7C0-09E198609F7A}"/>
    <cellStyle name="Normal 6 2 5" xfId="176" xr:uid="{CA38FBA1-B7A8-4584-8C23-A628CDBCEF4B}"/>
    <cellStyle name="Normal 6 2 6" xfId="315" xr:uid="{1E485368-FEA0-4753-BC68-5E8E4D49594E}"/>
    <cellStyle name="Normal 6 3" xfId="177" xr:uid="{5DE9A7A2-6215-4B14-AD00-DBB5749A207C}"/>
    <cellStyle name="Normal 7" xfId="178" xr:uid="{B7B1A748-1DE5-4CA7-826F-AC811D97ADDB}"/>
    <cellStyle name="Normal 7 10" xfId="179" xr:uid="{811C3FB8-4346-458A-905A-19E417C702AD}"/>
    <cellStyle name="Normal 7 11" xfId="180" xr:uid="{A361D701-FC7B-4ADB-85C4-924EA3BE2AD6}"/>
    <cellStyle name="Normal 7 11 2" xfId="260" xr:uid="{E289610C-0E2E-49FA-B941-6FCBA11D5588}"/>
    <cellStyle name="Normal 7 11 3" xfId="316" xr:uid="{E68DF4CE-70C4-4E92-A9E0-DCCB02EE6B70}"/>
    <cellStyle name="Normal 7 12" xfId="317" xr:uid="{DBCF1442-E226-4D42-9255-AD729FC7B2E1}"/>
    <cellStyle name="Normal 7 13" xfId="318" xr:uid="{33D58DF5-E4EB-46EA-8DE1-9B3100B6AC60}"/>
    <cellStyle name="Normal 7 14" xfId="319" xr:uid="{C14CB317-0066-4984-8910-89BDD1A88972}"/>
    <cellStyle name="Normal 7 16" xfId="320" xr:uid="{024CD882-4824-4AC1-BD09-C900AD6FB077}"/>
    <cellStyle name="Normal 7 2" xfId="181" xr:uid="{2BF11519-B5B6-424D-A66E-2AC5B7055B65}"/>
    <cellStyle name="Normal 7 2 2" xfId="182" xr:uid="{805008A7-46B0-4D45-AD5A-5849562D7F20}"/>
    <cellStyle name="Normal 7 2 3" xfId="183" xr:uid="{9139C6C0-C3E5-4090-B028-7CEAD92133C7}"/>
    <cellStyle name="Normal 7 2 3 2" xfId="184" xr:uid="{47652BB8-E431-4343-A628-1A1C7FC9D09A}"/>
    <cellStyle name="Normal 7 2 4" xfId="185" xr:uid="{F720FDF3-F3F7-4B48-A867-27DAE0709FF4}"/>
    <cellStyle name="Normal 7 3" xfId="186" xr:uid="{1E49FAFD-44E9-4CFB-812B-6EF50FE71B01}"/>
    <cellStyle name="Normal 7 3 2" xfId="187" xr:uid="{D69DD000-1AF7-46F4-9DC6-B1695C74E141}"/>
    <cellStyle name="Normal 7 4" xfId="188" xr:uid="{4676E123-5384-4764-AF7B-661D09B6E6A8}"/>
    <cellStyle name="Normal 7 5" xfId="189" xr:uid="{832733A0-4B03-4F67-B97A-8B7471DE8596}"/>
    <cellStyle name="Normal 7 5 2" xfId="190" xr:uid="{39B606F4-43FA-492F-8B93-5CBFC8A01BD0}"/>
    <cellStyle name="Normal 7 6" xfId="191" xr:uid="{D1C1B194-0A02-43C4-B641-EB0C99630F46}"/>
    <cellStyle name="Normal 7 6 2" xfId="192" xr:uid="{BBE43705-6361-4AAA-B1DD-7B02D67C6BCE}"/>
    <cellStyle name="Normal 7 6 3" xfId="321" xr:uid="{8DED7B15-2D5D-4BB3-8890-8184479BA087}"/>
    <cellStyle name="Normal 7 6 4" xfId="322" xr:uid="{DC68461D-43AB-48D2-88C1-8749794AD598}"/>
    <cellStyle name="Normal 7 6 5" xfId="323" xr:uid="{7F382124-C2C3-40AE-8A2D-6D169CF0A843}"/>
    <cellStyle name="Normal 7 7" xfId="193" xr:uid="{B2A11278-4487-495E-8171-F1135F0A3BDB}"/>
    <cellStyle name="Normal 7 7 2" xfId="324" xr:uid="{63EE1465-206E-449A-AAEA-FC5518646F21}"/>
    <cellStyle name="Normal 7 7 3" xfId="325" xr:uid="{9AE134B9-02BD-4B34-9344-9179699E3672}"/>
    <cellStyle name="Normal 7 7 4" xfId="326" xr:uid="{C3EF39A6-C996-4DC6-8DBD-CAC15BC99D2D}"/>
    <cellStyle name="Normal 7 7 6" xfId="327" xr:uid="{1DC242CE-E1F7-4C47-B2DA-C6A06813745A}"/>
    <cellStyle name="Normal 7 8" xfId="194" xr:uid="{6EA6A1AB-56FE-461B-B8BC-9D5E8698DC0D}"/>
    <cellStyle name="Normal 7 9" xfId="195" xr:uid="{542AD987-B104-4792-B699-59255F1127EC}"/>
    <cellStyle name="Normal 8" xfId="17" xr:uid="{E0F22E39-7523-4C45-A468-5BA01576C647}"/>
    <cellStyle name="Normal 8 10" xfId="196" xr:uid="{5A21B9F2-79C8-4B54-A0DE-29DFE5DB400C}"/>
    <cellStyle name="Normal 8 10 2 2" xfId="328" xr:uid="{A9519417-7867-45B3-A9AC-EEEDDC9412A3}"/>
    <cellStyle name="Normal 8 2" xfId="197" xr:uid="{FD649221-CF5C-4702-8F54-02AB72DB8899}"/>
    <cellStyle name="Normal 8 2 2" xfId="198" xr:uid="{50854558-830B-4FE3-8520-7BDFD8398839}"/>
    <cellStyle name="Normal 8 2 2 3" xfId="329" xr:uid="{7FC1568E-13A7-416E-B759-9910B3312A3E}"/>
    <cellStyle name="Normal 8 2 3" xfId="199" xr:uid="{24807E0B-AB41-4674-86AE-0AA31AEDB9C0}"/>
    <cellStyle name="Normal 8 2 3 10" xfId="330" xr:uid="{40FCA75A-9098-4CFB-821E-D4EEBF9067B8}"/>
    <cellStyle name="Normal 8 2 3 12" xfId="361" xr:uid="{F5EF7EC8-3A1D-4D8C-935E-482141DB2ADF}"/>
    <cellStyle name="Normal 8 2 3 2" xfId="200" xr:uid="{8453C09B-47DA-479B-901B-1557C72A4B5D}"/>
    <cellStyle name="Normal 8 2 3 3" xfId="201" xr:uid="{5875941F-7331-4468-8E31-F4F5BCB9F0D5}"/>
    <cellStyle name="Normal 8 2 3 4" xfId="202" xr:uid="{7365F14B-B8AE-45EF-9052-E3E947CCAA37}"/>
    <cellStyle name="Normal 8 2 3 4 2" xfId="331" xr:uid="{CB12AF04-E621-46B5-954C-E2E1344B0469}"/>
    <cellStyle name="Normal 8 2 3 5" xfId="332" xr:uid="{A51CBAC9-9D01-4FC1-8FEB-81493F9712D9}"/>
    <cellStyle name="Normal 8 2 3 6" xfId="333" xr:uid="{EC7B8C63-EF54-45DC-8505-29ABE64A75DA}"/>
    <cellStyle name="Normal 8 2 3 7" xfId="334" xr:uid="{BF08F069-509B-4101-9E99-5A14BDA0696D}"/>
    <cellStyle name="Normal 8 2 4" xfId="203" xr:uid="{DFD059B9-1605-4A7A-AE17-87B9FFE18E53}"/>
    <cellStyle name="Normal 8 3" xfId="204" xr:uid="{D9913962-0EAF-4A30-862B-CBDCF176A2CB}"/>
    <cellStyle name="Normal 8 3 2" xfId="205" xr:uid="{78BF27B0-1799-42AE-84AA-B0DF1EAF4C19}"/>
    <cellStyle name="Normal 8 3 3" xfId="206" xr:uid="{174F0371-C05B-45CB-9EFE-9A0EC1A52841}"/>
    <cellStyle name="Normal 8 3 4" xfId="335" xr:uid="{3FE049D5-1850-4283-ACED-467CF54E13D0}"/>
    <cellStyle name="Normal 8 3 5" xfId="336" xr:uid="{FB2C1072-86BC-409A-84FC-769C568A83B9}"/>
    <cellStyle name="Normal 8 3 7" xfId="356" xr:uid="{684B0A29-D6C1-4DB4-811F-CABD2093B4AB}"/>
    <cellStyle name="Normal 8 4" xfId="207" xr:uid="{F117C12D-3EC8-430C-A156-4B80BD72574A}"/>
    <cellStyle name="Normal 8 5" xfId="208" xr:uid="{10F813E8-6BEB-43C4-AF74-50CF4B2DB345}"/>
    <cellStyle name="Normal 8 5 2" xfId="209" xr:uid="{0304B60B-B120-485D-B66C-373D0BA4659E}"/>
    <cellStyle name="Normal 8 5 3" xfId="210" xr:uid="{4B637AC5-07A5-4277-A8EB-81894DF23BA9}"/>
    <cellStyle name="Normal 8 6" xfId="211" xr:uid="{E98C504A-D9F5-4A0F-A4DE-28675C395697}"/>
    <cellStyle name="Normal 8 7" xfId="212" xr:uid="{B1DE2855-7866-475D-BEC3-90B9A5815FC7}"/>
    <cellStyle name="Normal 8 8" xfId="213" xr:uid="{90227427-D020-46DE-B71C-08FA1347FFF6}"/>
    <cellStyle name="Normal 8 9" xfId="214" xr:uid="{B66A4057-6B3D-438F-9EAF-A1968071A2F9}"/>
    <cellStyle name="Normal 9" xfId="215" xr:uid="{B0C6A36C-65FA-4A57-A1D3-DCE277E8F132}"/>
    <cellStyle name="Normal 9 2" xfId="216" xr:uid="{A3587DB5-0BC2-4E29-AD90-8C077826A39C}"/>
    <cellStyle name="Normal 9 3" xfId="217" xr:uid="{2D2E55C7-9490-4F0D-B233-198AC42C24F4}"/>
    <cellStyle name="Normal 9 4" xfId="218" xr:uid="{EC958626-5667-4D35-BBAC-ABE4AC2896D6}"/>
    <cellStyle name="Normal 9 5" xfId="219" xr:uid="{81C66F63-1C6C-478F-BB89-766C3782AABD}"/>
    <cellStyle name="Normal 9 6" xfId="220" xr:uid="{B82ACB92-82DF-4AA0-A476-E7DA9A21CC55}"/>
    <cellStyle name="Normal 9 7" xfId="337" xr:uid="{3D7D4827-E6B3-4CBF-841A-C4EA5EC8585A}"/>
    <cellStyle name="Normal 9 8" xfId="338" xr:uid="{4680013C-6F37-4FEB-98F4-1F6C6B99E59B}"/>
    <cellStyle name="Normal 9 9" xfId="339" xr:uid="{08ED5C76-F013-4CE8-BCCD-A12776B08C99}"/>
    <cellStyle name="Акцент1" xfId="221" xr:uid="{38352CC2-F7A4-456C-8647-287E2799A5B5}"/>
    <cellStyle name="Акцент2" xfId="222" xr:uid="{E1E17820-4FB2-4A62-82C7-EB7DC90654F2}"/>
    <cellStyle name="Акцент3" xfId="223" xr:uid="{7E921DAB-C2E1-4447-822E-1350C07131D3}"/>
    <cellStyle name="Акцент4" xfId="224" xr:uid="{D19648DD-208A-4F3E-8CD5-0A7E280E85E2}"/>
    <cellStyle name="Акцент5" xfId="225" xr:uid="{706E945C-93B4-4E49-8048-BC82B4486C0B}"/>
    <cellStyle name="Акцент6" xfId="226" xr:uid="{E8C56B7A-1B0C-48AF-93FB-D28C4A8728BE}"/>
    <cellStyle name="Ввод " xfId="227" xr:uid="{7266B033-7B1A-4B51-B541-A7EC6E67C8F4}"/>
    <cellStyle name="Вывод" xfId="228" xr:uid="{9DD01796-7112-4105-9111-20358BEAB067}"/>
    <cellStyle name="Вычисление" xfId="229" xr:uid="{EEFCCBC0-5308-42ED-B9D1-2D4297C1C5BC}"/>
    <cellStyle name="Денежный 2" xfId="230" xr:uid="{D77BD153-DCC9-47C8-913F-21FD81376858}"/>
    <cellStyle name="Заголовок 1" xfId="231" xr:uid="{662E8A6D-E04C-4DB0-93DE-2B64AD396E92}"/>
    <cellStyle name="Заголовок 2" xfId="232" xr:uid="{3F8EBDB7-900E-470F-AD76-810772C22F78}"/>
    <cellStyle name="Заголовок 3" xfId="233" xr:uid="{98379CED-6940-4A06-B156-2DC7879AEF4A}"/>
    <cellStyle name="Заголовок 4" xfId="234" xr:uid="{52FFB5E0-FC84-47E0-A8CA-15BAFE4D06F7}"/>
    <cellStyle name="Итог" xfId="235" xr:uid="{E7FE2639-85B2-4D67-AA38-26644DEB7C7E}"/>
    <cellStyle name="Контрольная ячейка" xfId="236" xr:uid="{0F51261A-C61C-447E-BE63-50630E3C6A21}"/>
    <cellStyle name="Название" xfId="237" xr:uid="{C8C1DC61-EDFA-407C-84A7-9206887693CD}"/>
    <cellStyle name="Нейтральный" xfId="238" xr:uid="{AEA20255-65EC-487F-BE61-72CFCC12CA5E}"/>
    <cellStyle name="Обычный" xfId="0" builtinId="0"/>
    <cellStyle name="Обычный 2" xfId="14" xr:uid="{036D8E99-4F92-42CC-8129-624B217F5F18}"/>
    <cellStyle name="Обычный 2 2" xfId="239" xr:uid="{B58EDE6A-5707-486C-91F2-7A99D6CC5787}"/>
    <cellStyle name="Обычный 2 2 2" xfId="240" xr:uid="{56B26FBC-9C7C-4A17-BC77-530417C1C0A6}"/>
    <cellStyle name="Обычный 2 2 3" xfId="364" xr:uid="{92BC8010-FFCD-4F4D-880E-80B88E1CD03D}"/>
    <cellStyle name="Обычный 2 3" xfId="241" xr:uid="{87355598-180A-4F4B-BAAB-ED7EBD9BEEDE}"/>
    <cellStyle name="Обычный 2 4" xfId="340" xr:uid="{DDB89030-D518-463B-895A-EBDE42CF2812}"/>
    <cellStyle name="Обычный 2 5" xfId="363" xr:uid="{EC719CB3-B927-4EAC-BDAE-705268B42E90}"/>
    <cellStyle name="Обычный 3" xfId="242" xr:uid="{380F3801-B07B-491D-AE25-5DB4FF5FB360}"/>
    <cellStyle name="Обычный 3 2" xfId="243" xr:uid="{C5534F1F-EA91-482F-A9F2-64D7DCCF394A}"/>
    <cellStyle name="Обычный 3 3" xfId="341" xr:uid="{76CCD3C3-4340-4BB3-808A-9DC6A516F0FB}"/>
    <cellStyle name="Плохой" xfId="244" xr:uid="{3CFEEC77-FD95-47CF-93A3-61DDA90B5E98}"/>
    <cellStyle name="Пояснение" xfId="245" xr:uid="{2667CD5D-4169-46CD-ACD0-88A7092ED34E}"/>
    <cellStyle name="Примечание" xfId="246" xr:uid="{B8828677-FC28-4324-85E6-5851182840E1}"/>
    <cellStyle name="Примечание 2" xfId="247" xr:uid="{C6699B82-8A8E-4849-B4ED-82A1CEBEF0CD}"/>
    <cellStyle name="Связанная ячейка" xfId="248" xr:uid="{7F824FF4-4D6E-452D-8DAE-415DAD685801}"/>
    <cellStyle name="Текст предупреждения" xfId="249" xr:uid="{5755A335-1A43-4118-8856-742DBCAB1B26}"/>
    <cellStyle name="Финансовый" xfId="1" builtinId="3"/>
    <cellStyle name="Финансовый 2" xfId="250" xr:uid="{DBEC619B-CD53-4C73-8CF5-B121B8BB1277}"/>
    <cellStyle name="Хороший" xfId="251" xr:uid="{11344685-C19E-4E82-B875-8F3FDB13CB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3" name="AutoShape 11012" descr="*">
          <a:extLst>
            <a:ext uri="{FF2B5EF4-FFF2-40B4-BE49-F238E27FC236}">
              <a16:creationId xmlns:a16="http://schemas.microsoft.com/office/drawing/2014/main" id="{E521E80D-9D2E-44D7-A7F9-6CEA473A45A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4" name="AutoShape 11013" descr="*">
          <a:extLst>
            <a:ext uri="{FF2B5EF4-FFF2-40B4-BE49-F238E27FC236}">
              <a16:creationId xmlns:a16="http://schemas.microsoft.com/office/drawing/2014/main" id="{27C8C705-A919-47F5-86E8-A62CD96A74A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5" name="AutoShape 11014" descr="*">
          <a:extLst>
            <a:ext uri="{FF2B5EF4-FFF2-40B4-BE49-F238E27FC236}">
              <a16:creationId xmlns:a16="http://schemas.microsoft.com/office/drawing/2014/main" id="{98A2B749-620F-4A86-A3B3-21959BD6F92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6" name="AutoShape 11015" descr="*">
          <a:extLst>
            <a:ext uri="{FF2B5EF4-FFF2-40B4-BE49-F238E27FC236}">
              <a16:creationId xmlns:a16="http://schemas.microsoft.com/office/drawing/2014/main" id="{5FA5195F-B702-46E2-AB19-264CE77F577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243</xdr:row>
      <xdr:rowOff>29256</xdr:rowOff>
    </xdr:to>
    <xdr:sp macro="" textlink="">
      <xdr:nvSpPr>
        <xdr:cNvPr id="7" name="AutoShape 11016" descr="*">
          <a:extLst>
            <a:ext uri="{FF2B5EF4-FFF2-40B4-BE49-F238E27FC236}">
              <a16:creationId xmlns:a16="http://schemas.microsoft.com/office/drawing/2014/main" id="{2908E260-A143-4393-89A7-5D62E2954FA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8" name="AutoShape 11017" descr="*">
          <a:extLst>
            <a:ext uri="{FF2B5EF4-FFF2-40B4-BE49-F238E27FC236}">
              <a16:creationId xmlns:a16="http://schemas.microsoft.com/office/drawing/2014/main" id="{464D53A9-53AB-4647-869D-C36E0228604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9" name="AutoShape 11018" descr="*">
          <a:extLst>
            <a:ext uri="{FF2B5EF4-FFF2-40B4-BE49-F238E27FC236}">
              <a16:creationId xmlns:a16="http://schemas.microsoft.com/office/drawing/2014/main" id="{081E61E4-3355-44E9-9D9E-19550B09D0D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10" name="AutoShape 11019" descr="*">
          <a:extLst>
            <a:ext uri="{FF2B5EF4-FFF2-40B4-BE49-F238E27FC236}">
              <a16:creationId xmlns:a16="http://schemas.microsoft.com/office/drawing/2014/main" id="{944560A4-0515-4B4F-B135-9CC462C7C45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11" name="AutoShape 11020" descr="*">
          <a:extLst>
            <a:ext uri="{FF2B5EF4-FFF2-40B4-BE49-F238E27FC236}">
              <a16:creationId xmlns:a16="http://schemas.microsoft.com/office/drawing/2014/main" id="{2C6261B4-8AE7-4808-8A73-C3C25A06ED5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243</xdr:row>
      <xdr:rowOff>29256</xdr:rowOff>
    </xdr:to>
    <xdr:sp macro="" textlink="">
      <xdr:nvSpPr>
        <xdr:cNvPr id="12" name="AutoShape 11021" descr="*">
          <a:extLst>
            <a:ext uri="{FF2B5EF4-FFF2-40B4-BE49-F238E27FC236}">
              <a16:creationId xmlns:a16="http://schemas.microsoft.com/office/drawing/2014/main" id="{C60A52A8-5B2B-4711-B35A-3444F94464B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13" name="AutoShape 11022" descr="*">
          <a:extLst>
            <a:ext uri="{FF2B5EF4-FFF2-40B4-BE49-F238E27FC236}">
              <a16:creationId xmlns:a16="http://schemas.microsoft.com/office/drawing/2014/main" id="{3CCBB65A-EA4B-46E0-AFA5-9729C82D639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14" name="AutoShape 11023" descr="*">
          <a:extLst>
            <a:ext uri="{FF2B5EF4-FFF2-40B4-BE49-F238E27FC236}">
              <a16:creationId xmlns:a16="http://schemas.microsoft.com/office/drawing/2014/main" id="{0DE2607E-42D1-4AD5-A147-117381C67E1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15" name="AutoShape 11024" descr="*">
          <a:extLst>
            <a:ext uri="{FF2B5EF4-FFF2-40B4-BE49-F238E27FC236}">
              <a16:creationId xmlns:a16="http://schemas.microsoft.com/office/drawing/2014/main" id="{9A0CA150-3C51-4426-913C-415BF1623C7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16" name="AutoShape 11025" descr="*">
          <a:extLst>
            <a:ext uri="{FF2B5EF4-FFF2-40B4-BE49-F238E27FC236}">
              <a16:creationId xmlns:a16="http://schemas.microsoft.com/office/drawing/2014/main" id="{07B68E85-7452-4E5E-851F-F9B76E19A521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243</xdr:row>
      <xdr:rowOff>29256</xdr:rowOff>
    </xdr:to>
    <xdr:sp macro="" textlink="">
      <xdr:nvSpPr>
        <xdr:cNvPr id="17" name="AutoShape 11026" descr="*">
          <a:extLst>
            <a:ext uri="{FF2B5EF4-FFF2-40B4-BE49-F238E27FC236}">
              <a16:creationId xmlns:a16="http://schemas.microsoft.com/office/drawing/2014/main" id="{DD6CDB81-4431-488F-B4C7-7DBE9DE0E9A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18" name="AutoShape 11027" descr="*">
          <a:extLst>
            <a:ext uri="{FF2B5EF4-FFF2-40B4-BE49-F238E27FC236}">
              <a16:creationId xmlns:a16="http://schemas.microsoft.com/office/drawing/2014/main" id="{33C5A53D-1880-4CF6-87F4-56D436EF71A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19" name="AutoShape 11028" descr="*">
          <a:extLst>
            <a:ext uri="{FF2B5EF4-FFF2-40B4-BE49-F238E27FC236}">
              <a16:creationId xmlns:a16="http://schemas.microsoft.com/office/drawing/2014/main" id="{F29B79A2-D792-4962-BA0D-0E7E3C6C176D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20" name="AutoShape 11029" descr="*">
          <a:extLst>
            <a:ext uri="{FF2B5EF4-FFF2-40B4-BE49-F238E27FC236}">
              <a16:creationId xmlns:a16="http://schemas.microsoft.com/office/drawing/2014/main" id="{894CCB88-BB18-498B-BC8B-D0BF40A7878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21" name="AutoShape 11030" descr="*">
          <a:extLst>
            <a:ext uri="{FF2B5EF4-FFF2-40B4-BE49-F238E27FC236}">
              <a16:creationId xmlns:a16="http://schemas.microsoft.com/office/drawing/2014/main" id="{738D44D8-5FD8-408E-B201-574DBEFF6589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243</xdr:row>
      <xdr:rowOff>29256</xdr:rowOff>
    </xdr:to>
    <xdr:sp macro="" textlink="">
      <xdr:nvSpPr>
        <xdr:cNvPr id="22" name="AutoShape 11031" descr="*">
          <a:extLst>
            <a:ext uri="{FF2B5EF4-FFF2-40B4-BE49-F238E27FC236}">
              <a16:creationId xmlns:a16="http://schemas.microsoft.com/office/drawing/2014/main" id="{FD290FFC-C352-4ED9-9417-20677D5CEA36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23" name="AutoShape 11032" descr="*">
          <a:extLst>
            <a:ext uri="{FF2B5EF4-FFF2-40B4-BE49-F238E27FC236}">
              <a16:creationId xmlns:a16="http://schemas.microsoft.com/office/drawing/2014/main" id="{99EFB8C5-CD7F-4908-B89B-ECDFAD12F99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24" name="AutoShape 11033" descr="*">
          <a:extLst>
            <a:ext uri="{FF2B5EF4-FFF2-40B4-BE49-F238E27FC236}">
              <a16:creationId xmlns:a16="http://schemas.microsoft.com/office/drawing/2014/main" id="{F679B3C9-308A-4965-A8C8-E9BB898D245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25" name="AutoShape 11034" descr="*">
          <a:extLst>
            <a:ext uri="{FF2B5EF4-FFF2-40B4-BE49-F238E27FC236}">
              <a16:creationId xmlns:a16="http://schemas.microsoft.com/office/drawing/2014/main" id="{D20F8989-1515-47D8-8247-D66216CA736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26" name="AutoShape 11035" descr="*">
          <a:extLst>
            <a:ext uri="{FF2B5EF4-FFF2-40B4-BE49-F238E27FC236}">
              <a16:creationId xmlns:a16="http://schemas.microsoft.com/office/drawing/2014/main" id="{4257B5B7-0DB2-4759-A515-7B86AEF2A25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243</xdr:row>
      <xdr:rowOff>29256</xdr:rowOff>
    </xdr:to>
    <xdr:sp macro="" textlink="">
      <xdr:nvSpPr>
        <xdr:cNvPr id="27" name="AutoShape 11036" descr="*">
          <a:extLst>
            <a:ext uri="{FF2B5EF4-FFF2-40B4-BE49-F238E27FC236}">
              <a16:creationId xmlns:a16="http://schemas.microsoft.com/office/drawing/2014/main" id="{305284CC-4A9E-4C9C-8212-25F2B376CA04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28" name="AutoShape 11037" descr="*">
          <a:extLst>
            <a:ext uri="{FF2B5EF4-FFF2-40B4-BE49-F238E27FC236}">
              <a16:creationId xmlns:a16="http://schemas.microsoft.com/office/drawing/2014/main" id="{F8050E7A-4B50-42FB-A7C9-A61A36A7B5B1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29" name="AutoShape 11038" descr="*">
          <a:extLst>
            <a:ext uri="{FF2B5EF4-FFF2-40B4-BE49-F238E27FC236}">
              <a16:creationId xmlns:a16="http://schemas.microsoft.com/office/drawing/2014/main" id="{64325F63-0C47-440A-B42D-830347E4992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30" name="AutoShape 11039" descr="*">
          <a:extLst>
            <a:ext uri="{FF2B5EF4-FFF2-40B4-BE49-F238E27FC236}">
              <a16:creationId xmlns:a16="http://schemas.microsoft.com/office/drawing/2014/main" id="{14FC9A31-5843-4418-BE28-37F3678F671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31" name="AutoShape 11040" descr="*">
          <a:extLst>
            <a:ext uri="{FF2B5EF4-FFF2-40B4-BE49-F238E27FC236}">
              <a16:creationId xmlns:a16="http://schemas.microsoft.com/office/drawing/2014/main" id="{31222CBD-9606-4364-AEC0-58A76F27FA2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243</xdr:row>
      <xdr:rowOff>3711</xdr:rowOff>
    </xdr:to>
    <xdr:sp macro="" textlink="">
      <xdr:nvSpPr>
        <xdr:cNvPr id="32" name="AutoShape 11044" descr="*">
          <a:extLst>
            <a:ext uri="{FF2B5EF4-FFF2-40B4-BE49-F238E27FC236}">
              <a16:creationId xmlns:a16="http://schemas.microsoft.com/office/drawing/2014/main" id="{96C644B3-97BA-4A71-AC33-2C91B9F7852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33" name="AutoShape 11045" descr="*">
          <a:extLst>
            <a:ext uri="{FF2B5EF4-FFF2-40B4-BE49-F238E27FC236}">
              <a16:creationId xmlns:a16="http://schemas.microsoft.com/office/drawing/2014/main" id="{0A52F10A-AA85-428B-AA62-C3CCC5E804D9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34" name="AutoShape 11046" descr="*">
          <a:extLst>
            <a:ext uri="{FF2B5EF4-FFF2-40B4-BE49-F238E27FC236}">
              <a16:creationId xmlns:a16="http://schemas.microsoft.com/office/drawing/2014/main" id="{EC8CB7CB-71FC-4B8C-9DBC-BF172D97A95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35" name="AutoShape 11047" descr="*">
          <a:extLst>
            <a:ext uri="{FF2B5EF4-FFF2-40B4-BE49-F238E27FC236}">
              <a16:creationId xmlns:a16="http://schemas.microsoft.com/office/drawing/2014/main" id="{3312DAB4-3EE0-4786-BEDC-8E92EF7628F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36" name="AutoShape 11048" descr="*">
          <a:extLst>
            <a:ext uri="{FF2B5EF4-FFF2-40B4-BE49-F238E27FC236}">
              <a16:creationId xmlns:a16="http://schemas.microsoft.com/office/drawing/2014/main" id="{1D22586B-61AC-430D-80A7-5B8C21D8701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243</xdr:row>
      <xdr:rowOff>3711</xdr:rowOff>
    </xdr:to>
    <xdr:sp macro="" textlink="">
      <xdr:nvSpPr>
        <xdr:cNvPr id="37" name="AutoShape 11052" descr="*">
          <a:extLst>
            <a:ext uri="{FF2B5EF4-FFF2-40B4-BE49-F238E27FC236}">
              <a16:creationId xmlns:a16="http://schemas.microsoft.com/office/drawing/2014/main" id="{0E6FFF22-DBFF-4CCE-92BC-671BD96558E9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38" name="AutoShape 11053" descr="*">
          <a:extLst>
            <a:ext uri="{FF2B5EF4-FFF2-40B4-BE49-F238E27FC236}">
              <a16:creationId xmlns:a16="http://schemas.microsoft.com/office/drawing/2014/main" id="{74CA9E5C-E0EB-4D2B-8749-5217A7E8F20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39" name="AutoShape 11054" descr="*">
          <a:extLst>
            <a:ext uri="{FF2B5EF4-FFF2-40B4-BE49-F238E27FC236}">
              <a16:creationId xmlns:a16="http://schemas.microsoft.com/office/drawing/2014/main" id="{1FF0551F-0886-40BD-9239-A90F7BF6C61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40" name="AutoShape 11055" descr="*">
          <a:extLst>
            <a:ext uri="{FF2B5EF4-FFF2-40B4-BE49-F238E27FC236}">
              <a16:creationId xmlns:a16="http://schemas.microsoft.com/office/drawing/2014/main" id="{7C6437B6-520D-4ACF-8921-0DDC066ECC3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41" name="AutoShape 11056" descr="*">
          <a:extLst>
            <a:ext uri="{FF2B5EF4-FFF2-40B4-BE49-F238E27FC236}">
              <a16:creationId xmlns:a16="http://schemas.microsoft.com/office/drawing/2014/main" id="{C0D0B57B-AFCD-4E3F-9C4A-99520E0627A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243</xdr:row>
      <xdr:rowOff>3711</xdr:rowOff>
    </xdr:to>
    <xdr:sp macro="" textlink="">
      <xdr:nvSpPr>
        <xdr:cNvPr id="42" name="AutoShape 11060" descr="*">
          <a:extLst>
            <a:ext uri="{FF2B5EF4-FFF2-40B4-BE49-F238E27FC236}">
              <a16:creationId xmlns:a16="http://schemas.microsoft.com/office/drawing/2014/main" id="{B72BD616-085A-4152-9656-C8818FC5515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43" name="AutoShape 11061" descr="*">
          <a:extLst>
            <a:ext uri="{FF2B5EF4-FFF2-40B4-BE49-F238E27FC236}">
              <a16:creationId xmlns:a16="http://schemas.microsoft.com/office/drawing/2014/main" id="{75A37607-B4BA-4734-8A34-329C5848F5B6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44" name="AutoShape 11062" descr="*">
          <a:extLst>
            <a:ext uri="{FF2B5EF4-FFF2-40B4-BE49-F238E27FC236}">
              <a16:creationId xmlns:a16="http://schemas.microsoft.com/office/drawing/2014/main" id="{EC078810-CE47-4639-85FC-AED52A72A51D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45" name="AutoShape 11063" descr="*">
          <a:extLst>
            <a:ext uri="{FF2B5EF4-FFF2-40B4-BE49-F238E27FC236}">
              <a16:creationId xmlns:a16="http://schemas.microsoft.com/office/drawing/2014/main" id="{D76AB185-CE8D-4E72-96E4-510A4805C1C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46" name="AutoShape 11064" descr="*">
          <a:extLst>
            <a:ext uri="{FF2B5EF4-FFF2-40B4-BE49-F238E27FC236}">
              <a16:creationId xmlns:a16="http://schemas.microsoft.com/office/drawing/2014/main" id="{2265603E-020A-4C70-8397-69EAD4644CB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243</xdr:row>
      <xdr:rowOff>3711</xdr:rowOff>
    </xdr:to>
    <xdr:sp macro="" textlink="">
      <xdr:nvSpPr>
        <xdr:cNvPr id="47" name="AutoShape 11068" descr="*">
          <a:extLst>
            <a:ext uri="{FF2B5EF4-FFF2-40B4-BE49-F238E27FC236}">
              <a16:creationId xmlns:a16="http://schemas.microsoft.com/office/drawing/2014/main" id="{70CC9414-E409-422D-BD77-8A351829A95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48" name="AutoShape 11069" descr="*">
          <a:extLst>
            <a:ext uri="{FF2B5EF4-FFF2-40B4-BE49-F238E27FC236}">
              <a16:creationId xmlns:a16="http://schemas.microsoft.com/office/drawing/2014/main" id="{4043C8A8-4FAE-4A7E-86F0-12415908FC1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49" name="AutoShape 11070" descr="*">
          <a:extLst>
            <a:ext uri="{FF2B5EF4-FFF2-40B4-BE49-F238E27FC236}">
              <a16:creationId xmlns:a16="http://schemas.microsoft.com/office/drawing/2014/main" id="{5157480F-147B-4FB0-B398-C5BA94939B4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50" name="AutoShape 11071" descr="*">
          <a:extLst>
            <a:ext uri="{FF2B5EF4-FFF2-40B4-BE49-F238E27FC236}">
              <a16:creationId xmlns:a16="http://schemas.microsoft.com/office/drawing/2014/main" id="{1945A8A9-362C-4E62-A1B3-E79C2B1B904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51" name="AutoShape 11072" descr="*">
          <a:extLst>
            <a:ext uri="{FF2B5EF4-FFF2-40B4-BE49-F238E27FC236}">
              <a16:creationId xmlns:a16="http://schemas.microsoft.com/office/drawing/2014/main" id="{CD2B99DB-57F5-48A8-AE33-EFC95DF3692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243</xdr:row>
      <xdr:rowOff>3711</xdr:rowOff>
    </xdr:to>
    <xdr:sp macro="" textlink="">
      <xdr:nvSpPr>
        <xdr:cNvPr id="52" name="AutoShape 11076" descr="*">
          <a:extLst>
            <a:ext uri="{FF2B5EF4-FFF2-40B4-BE49-F238E27FC236}">
              <a16:creationId xmlns:a16="http://schemas.microsoft.com/office/drawing/2014/main" id="{DD93C829-CC97-495F-ABFA-F5E4900A740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53" name="AutoShape 11077" descr="*">
          <a:extLst>
            <a:ext uri="{FF2B5EF4-FFF2-40B4-BE49-F238E27FC236}">
              <a16:creationId xmlns:a16="http://schemas.microsoft.com/office/drawing/2014/main" id="{6CE9B84F-F099-42AE-869C-E225DF0A6A9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54" name="AutoShape 11078" descr="*">
          <a:extLst>
            <a:ext uri="{FF2B5EF4-FFF2-40B4-BE49-F238E27FC236}">
              <a16:creationId xmlns:a16="http://schemas.microsoft.com/office/drawing/2014/main" id="{D7E9EC54-B88D-4135-9E68-7789CCC84C1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55" name="AutoShape 11079" descr="*">
          <a:extLst>
            <a:ext uri="{FF2B5EF4-FFF2-40B4-BE49-F238E27FC236}">
              <a16:creationId xmlns:a16="http://schemas.microsoft.com/office/drawing/2014/main" id="{44C69389-360E-48AC-AE8A-D06CC82F498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56" name="AutoShape 11080" descr="*">
          <a:extLst>
            <a:ext uri="{FF2B5EF4-FFF2-40B4-BE49-F238E27FC236}">
              <a16:creationId xmlns:a16="http://schemas.microsoft.com/office/drawing/2014/main" id="{C3DB6338-1784-4055-BB8A-B3162489883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243</xdr:row>
      <xdr:rowOff>3711</xdr:rowOff>
    </xdr:to>
    <xdr:sp macro="" textlink="">
      <xdr:nvSpPr>
        <xdr:cNvPr id="57" name="AutoShape 11084" descr="*">
          <a:extLst>
            <a:ext uri="{FF2B5EF4-FFF2-40B4-BE49-F238E27FC236}">
              <a16:creationId xmlns:a16="http://schemas.microsoft.com/office/drawing/2014/main" id="{51269FF9-E3FB-4ABA-8629-57FCA1DEBA27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58" name="AutoShape 11099" descr="*">
          <a:extLst>
            <a:ext uri="{FF2B5EF4-FFF2-40B4-BE49-F238E27FC236}">
              <a16:creationId xmlns:a16="http://schemas.microsoft.com/office/drawing/2014/main" id="{7A97FD75-737A-4A9D-98C9-42D85CE4EE71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59" name="AutoShape 11100" descr="*">
          <a:extLst>
            <a:ext uri="{FF2B5EF4-FFF2-40B4-BE49-F238E27FC236}">
              <a16:creationId xmlns:a16="http://schemas.microsoft.com/office/drawing/2014/main" id="{0407ABAA-6B66-47ED-ADAA-1B5602A1B474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60" name="AutoShape 11101" descr="*">
          <a:extLst>
            <a:ext uri="{FF2B5EF4-FFF2-40B4-BE49-F238E27FC236}">
              <a16:creationId xmlns:a16="http://schemas.microsoft.com/office/drawing/2014/main" id="{D4B1625A-F09C-4636-95E9-F5E213E3E03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61" name="AutoShape 11102" descr="*">
          <a:extLst>
            <a:ext uri="{FF2B5EF4-FFF2-40B4-BE49-F238E27FC236}">
              <a16:creationId xmlns:a16="http://schemas.microsoft.com/office/drawing/2014/main" id="{CA9E4C1B-788B-423E-B5A6-F3333A9E77DD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243</xdr:row>
      <xdr:rowOff>29256</xdr:rowOff>
    </xdr:to>
    <xdr:sp macro="" textlink="">
      <xdr:nvSpPr>
        <xdr:cNvPr id="62" name="AutoShape 11103" descr="*">
          <a:extLst>
            <a:ext uri="{FF2B5EF4-FFF2-40B4-BE49-F238E27FC236}">
              <a16:creationId xmlns:a16="http://schemas.microsoft.com/office/drawing/2014/main" id="{2D61FE1D-0ED7-4504-A379-120503C8EDD6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243</xdr:row>
      <xdr:rowOff>29256</xdr:rowOff>
    </xdr:to>
    <xdr:sp macro="" textlink="">
      <xdr:nvSpPr>
        <xdr:cNvPr id="63" name="AutoShape 11104" descr="*">
          <a:extLst>
            <a:ext uri="{FF2B5EF4-FFF2-40B4-BE49-F238E27FC236}">
              <a16:creationId xmlns:a16="http://schemas.microsoft.com/office/drawing/2014/main" id="{9C4DB007-C5CA-4083-B80F-F3FAC6B7260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243</xdr:row>
      <xdr:rowOff>29256</xdr:rowOff>
    </xdr:to>
    <xdr:sp macro="" textlink="">
      <xdr:nvSpPr>
        <xdr:cNvPr id="64" name="AutoShape 11105" descr="*">
          <a:extLst>
            <a:ext uri="{FF2B5EF4-FFF2-40B4-BE49-F238E27FC236}">
              <a16:creationId xmlns:a16="http://schemas.microsoft.com/office/drawing/2014/main" id="{0DA6097A-9381-482D-A2FF-FC3B695ECAF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243</xdr:row>
      <xdr:rowOff>29256</xdr:rowOff>
    </xdr:to>
    <xdr:sp macro="" textlink="">
      <xdr:nvSpPr>
        <xdr:cNvPr id="65" name="AutoShape 11106" descr="*">
          <a:extLst>
            <a:ext uri="{FF2B5EF4-FFF2-40B4-BE49-F238E27FC236}">
              <a16:creationId xmlns:a16="http://schemas.microsoft.com/office/drawing/2014/main" id="{158AD702-8456-44E3-AC43-B3DFD161472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66" name="AutoShape 11107" descr="*">
          <a:extLst>
            <a:ext uri="{FF2B5EF4-FFF2-40B4-BE49-F238E27FC236}">
              <a16:creationId xmlns:a16="http://schemas.microsoft.com/office/drawing/2014/main" id="{EBA8C0CB-83F8-4425-8625-6C830FE836A1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67" name="AutoShape 11108" descr="*">
          <a:extLst>
            <a:ext uri="{FF2B5EF4-FFF2-40B4-BE49-F238E27FC236}">
              <a16:creationId xmlns:a16="http://schemas.microsoft.com/office/drawing/2014/main" id="{51A10A5E-E04B-4595-81E6-19BAE17271F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68" name="AutoShape 11109" descr="*">
          <a:extLst>
            <a:ext uri="{FF2B5EF4-FFF2-40B4-BE49-F238E27FC236}">
              <a16:creationId xmlns:a16="http://schemas.microsoft.com/office/drawing/2014/main" id="{93B34DAB-0DA7-451E-A298-1F73A5DDB22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69" name="AutoShape 11110" descr="*">
          <a:extLst>
            <a:ext uri="{FF2B5EF4-FFF2-40B4-BE49-F238E27FC236}">
              <a16:creationId xmlns:a16="http://schemas.microsoft.com/office/drawing/2014/main" id="{EAE40673-8872-4140-9252-5D8A999AF8D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243</xdr:row>
      <xdr:rowOff>29256</xdr:rowOff>
    </xdr:to>
    <xdr:sp macro="" textlink="">
      <xdr:nvSpPr>
        <xdr:cNvPr id="70" name="AutoShape 11111" descr="*">
          <a:extLst>
            <a:ext uri="{FF2B5EF4-FFF2-40B4-BE49-F238E27FC236}">
              <a16:creationId xmlns:a16="http://schemas.microsoft.com/office/drawing/2014/main" id="{8297894E-7A33-4F16-ABF5-D798EFAE94A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243</xdr:row>
      <xdr:rowOff>29256</xdr:rowOff>
    </xdr:to>
    <xdr:sp macro="" textlink="">
      <xdr:nvSpPr>
        <xdr:cNvPr id="71" name="AutoShape 11112" descr="*">
          <a:extLst>
            <a:ext uri="{FF2B5EF4-FFF2-40B4-BE49-F238E27FC236}">
              <a16:creationId xmlns:a16="http://schemas.microsoft.com/office/drawing/2014/main" id="{BC237615-8273-49A1-8FD9-941FF365C2B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243</xdr:row>
      <xdr:rowOff>29256</xdr:rowOff>
    </xdr:to>
    <xdr:sp macro="" textlink="">
      <xdr:nvSpPr>
        <xdr:cNvPr id="72" name="AutoShape 11113" descr="*">
          <a:extLst>
            <a:ext uri="{FF2B5EF4-FFF2-40B4-BE49-F238E27FC236}">
              <a16:creationId xmlns:a16="http://schemas.microsoft.com/office/drawing/2014/main" id="{4C73071C-EE28-4087-B278-F3ED501D3847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243</xdr:row>
      <xdr:rowOff>29256</xdr:rowOff>
    </xdr:to>
    <xdr:sp macro="" textlink="">
      <xdr:nvSpPr>
        <xdr:cNvPr id="73" name="AutoShape 11114" descr="*">
          <a:extLst>
            <a:ext uri="{FF2B5EF4-FFF2-40B4-BE49-F238E27FC236}">
              <a16:creationId xmlns:a16="http://schemas.microsoft.com/office/drawing/2014/main" id="{D387EE6F-2C9E-4D8B-AFC7-45E9DCA007A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74" name="AutoShape 11115" descr="*">
          <a:extLst>
            <a:ext uri="{FF2B5EF4-FFF2-40B4-BE49-F238E27FC236}">
              <a16:creationId xmlns:a16="http://schemas.microsoft.com/office/drawing/2014/main" id="{F00F78C8-5131-489E-A93A-57B3F207461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75" name="AutoShape 11116" descr="*">
          <a:extLst>
            <a:ext uri="{FF2B5EF4-FFF2-40B4-BE49-F238E27FC236}">
              <a16:creationId xmlns:a16="http://schemas.microsoft.com/office/drawing/2014/main" id="{63E8ED39-78B5-4E42-8337-F3B1E1400BD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76" name="AutoShape 11117" descr="*">
          <a:extLst>
            <a:ext uri="{FF2B5EF4-FFF2-40B4-BE49-F238E27FC236}">
              <a16:creationId xmlns:a16="http://schemas.microsoft.com/office/drawing/2014/main" id="{B4409AEA-7FDA-43BF-8290-FEDD414C102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77" name="AutoShape 11118" descr="*">
          <a:extLst>
            <a:ext uri="{FF2B5EF4-FFF2-40B4-BE49-F238E27FC236}">
              <a16:creationId xmlns:a16="http://schemas.microsoft.com/office/drawing/2014/main" id="{6A3DDDBE-4E91-4AF0-8567-AB07D34FB21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243</xdr:row>
      <xdr:rowOff>29256</xdr:rowOff>
    </xdr:to>
    <xdr:sp macro="" textlink="">
      <xdr:nvSpPr>
        <xdr:cNvPr id="78" name="AutoShape 11119" descr="*">
          <a:extLst>
            <a:ext uri="{FF2B5EF4-FFF2-40B4-BE49-F238E27FC236}">
              <a16:creationId xmlns:a16="http://schemas.microsoft.com/office/drawing/2014/main" id="{BC285FDD-3B78-4F8B-AD02-3A6866ED511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243</xdr:row>
      <xdr:rowOff>29256</xdr:rowOff>
    </xdr:to>
    <xdr:sp macro="" textlink="">
      <xdr:nvSpPr>
        <xdr:cNvPr id="79" name="AutoShape 11120" descr="*">
          <a:extLst>
            <a:ext uri="{FF2B5EF4-FFF2-40B4-BE49-F238E27FC236}">
              <a16:creationId xmlns:a16="http://schemas.microsoft.com/office/drawing/2014/main" id="{E2E05F55-EEB4-4FF9-B310-AC65AD8BDDB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243</xdr:row>
      <xdr:rowOff>29256</xdr:rowOff>
    </xdr:to>
    <xdr:sp macro="" textlink="">
      <xdr:nvSpPr>
        <xdr:cNvPr id="80" name="AutoShape 11121" descr="*">
          <a:extLst>
            <a:ext uri="{FF2B5EF4-FFF2-40B4-BE49-F238E27FC236}">
              <a16:creationId xmlns:a16="http://schemas.microsoft.com/office/drawing/2014/main" id="{72809973-65F5-458A-83C2-563AFE618B0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243</xdr:row>
      <xdr:rowOff>29256</xdr:rowOff>
    </xdr:to>
    <xdr:sp macro="" textlink="">
      <xdr:nvSpPr>
        <xdr:cNvPr id="81" name="AutoShape 11122" descr="*">
          <a:extLst>
            <a:ext uri="{FF2B5EF4-FFF2-40B4-BE49-F238E27FC236}">
              <a16:creationId xmlns:a16="http://schemas.microsoft.com/office/drawing/2014/main" id="{65D66D6F-450B-4255-834C-127AC3B3255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82" name="AutoShape 11123" descr="*">
          <a:extLst>
            <a:ext uri="{FF2B5EF4-FFF2-40B4-BE49-F238E27FC236}">
              <a16:creationId xmlns:a16="http://schemas.microsoft.com/office/drawing/2014/main" id="{80C18D1E-3551-4FCE-9A4E-81BBC92A419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83" name="AutoShape 11124" descr="*">
          <a:extLst>
            <a:ext uri="{FF2B5EF4-FFF2-40B4-BE49-F238E27FC236}">
              <a16:creationId xmlns:a16="http://schemas.microsoft.com/office/drawing/2014/main" id="{7DECB6DE-22A8-46FE-BF2B-564CAA0E6D69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84" name="AutoShape 11125" descr="*">
          <a:extLst>
            <a:ext uri="{FF2B5EF4-FFF2-40B4-BE49-F238E27FC236}">
              <a16:creationId xmlns:a16="http://schemas.microsoft.com/office/drawing/2014/main" id="{D19E77D2-86CD-4F08-8D75-6032BA7E083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85" name="AutoShape 11126" descr="*">
          <a:extLst>
            <a:ext uri="{FF2B5EF4-FFF2-40B4-BE49-F238E27FC236}">
              <a16:creationId xmlns:a16="http://schemas.microsoft.com/office/drawing/2014/main" id="{CBFD3658-DDBE-460A-838A-52EB4BEE19B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243</xdr:row>
      <xdr:rowOff>29256</xdr:rowOff>
    </xdr:to>
    <xdr:sp macro="" textlink="">
      <xdr:nvSpPr>
        <xdr:cNvPr id="86" name="AutoShape 11127" descr="*">
          <a:extLst>
            <a:ext uri="{FF2B5EF4-FFF2-40B4-BE49-F238E27FC236}">
              <a16:creationId xmlns:a16="http://schemas.microsoft.com/office/drawing/2014/main" id="{07AA6EE0-8BEE-4346-9963-276CE502809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243</xdr:row>
      <xdr:rowOff>29256</xdr:rowOff>
    </xdr:to>
    <xdr:sp macro="" textlink="">
      <xdr:nvSpPr>
        <xdr:cNvPr id="87" name="AutoShape 11128" descr="*">
          <a:extLst>
            <a:ext uri="{FF2B5EF4-FFF2-40B4-BE49-F238E27FC236}">
              <a16:creationId xmlns:a16="http://schemas.microsoft.com/office/drawing/2014/main" id="{C8F77DCA-BD57-4C01-BC6E-865CD03E729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243</xdr:row>
      <xdr:rowOff>29256</xdr:rowOff>
    </xdr:to>
    <xdr:sp macro="" textlink="">
      <xdr:nvSpPr>
        <xdr:cNvPr id="88" name="AutoShape 11129" descr="*">
          <a:extLst>
            <a:ext uri="{FF2B5EF4-FFF2-40B4-BE49-F238E27FC236}">
              <a16:creationId xmlns:a16="http://schemas.microsoft.com/office/drawing/2014/main" id="{3B3F5D21-B8AF-46AC-9E75-C597B898B38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243</xdr:row>
      <xdr:rowOff>29256</xdr:rowOff>
    </xdr:to>
    <xdr:sp macro="" textlink="">
      <xdr:nvSpPr>
        <xdr:cNvPr id="89" name="AutoShape 11130" descr="*">
          <a:extLst>
            <a:ext uri="{FF2B5EF4-FFF2-40B4-BE49-F238E27FC236}">
              <a16:creationId xmlns:a16="http://schemas.microsoft.com/office/drawing/2014/main" id="{EB8C134D-6B46-4E63-BF6F-70DE2996D77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90" name="AutoShape 11131" descr="*">
          <a:extLst>
            <a:ext uri="{FF2B5EF4-FFF2-40B4-BE49-F238E27FC236}">
              <a16:creationId xmlns:a16="http://schemas.microsoft.com/office/drawing/2014/main" id="{9CABF852-80F9-46AF-8B49-C2798D4457D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91" name="AutoShape 11132" descr="*">
          <a:extLst>
            <a:ext uri="{FF2B5EF4-FFF2-40B4-BE49-F238E27FC236}">
              <a16:creationId xmlns:a16="http://schemas.microsoft.com/office/drawing/2014/main" id="{DE43C3F3-B0EC-46B9-96F4-B10EE0BEF8A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92" name="AutoShape 11133" descr="*">
          <a:extLst>
            <a:ext uri="{FF2B5EF4-FFF2-40B4-BE49-F238E27FC236}">
              <a16:creationId xmlns:a16="http://schemas.microsoft.com/office/drawing/2014/main" id="{C002E61E-8404-451C-8C31-2FD4A1205594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123825</xdr:colOff>
      <xdr:row>243</xdr:row>
      <xdr:rowOff>29256</xdr:rowOff>
    </xdr:to>
    <xdr:sp macro="" textlink="">
      <xdr:nvSpPr>
        <xdr:cNvPr id="93" name="AutoShape 11134" descr="*">
          <a:extLst>
            <a:ext uri="{FF2B5EF4-FFF2-40B4-BE49-F238E27FC236}">
              <a16:creationId xmlns:a16="http://schemas.microsoft.com/office/drawing/2014/main" id="{F168E307-1733-4E84-A53C-E1B282144AAD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1788584</xdr:colOff>
      <xdr:row>241</xdr:row>
      <xdr:rowOff>95250</xdr:rowOff>
    </xdr:from>
    <xdr:to>
      <xdr:col>2</xdr:col>
      <xdr:colOff>1893359</xdr:colOff>
      <xdr:row>242</xdr:row>
      <xdr:rowOff>124506</xdr:rowOff>
    </xdr:to>
    <xdr:sp macro="" textlink="">
      <xdr:nvSpPr>
        <xdr:cNvPr id="95" name="AutoShape 11136" descr="*">
          <a:extLst>
            <a:ext uri="{FF2B5EF4-FFF2-40B4-BE49-F238E27FC236}">
              <a16:creationId xmlns:a16="http://schemas.microsoft.com/office/drawing/2014/main" id="{6DB3824A-ED19-4F65-9B4F-F54052E4373C}"/>
            </a:ext>
          </a:extLst>
        </xdr:cNvPr>
        <xdr:cNvSpPr>
          <a:spLocks noChangeAspect="1" noChangeArrowheads="1"/>
        </xdr:cNvSpPr>
      </xdr:nvSpPr>
      <xdr:spPr bwMode="auto">
        <a:xfrm>
          <a:off x="3683001" y="15822083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1852083</xdr:colOff>
      <xdr:row>240</xdr:row>
      <xdr:rowOff>52917</xdr:rowOff>
    </xdr:from>
    <xdr:to>
      <xdr:col>2</xdr:col>
      <xdr:colOff>1956858</xdr:colOff>
      <xdr:row>241</xdr:row>
      <xdr:rowOff>82173</xdr:rowOff>
    </xdr:to>
    <xdr:sp macro="" textlink="">
      <xdr:nvSpPr>
        <xdr:cNvPr id="96" name="AutoShape 11137" descr="*">
          <a:extLst>
            <a:ext uri="{FF2B5EF4-FFF2-40B4-BE49-F238E27FC236}">
              <a16:creationId xmlns:a16="http://schemas.microsoft.com/office/drawing/2014/main" id="{8A9075B2-A546-487D-9FF9-5DAEB9C91190}"/>
            </a:ext>
          </a:extLst>
        </xdr:cNvPr>
        <xdr:cNvSpPr>
          <a:spLocks noChangeAspect="1" noChangeArrowheads="1"/>
        </xdr:cNvSpPr>
      </xdr:nvSpPr>
      <xdr:spPr bwMode="auto">
        <a:xfrm>
          <a:off x="3746500" y="155892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2550583</xdr:colOff>
      <xdr:row>240</xdr:row>
      <xdr:rowOff>179917</xdr:rowOff>
    </xdr:from>
    <xdr:to>
      <xdr:col>2</xdr:col>
      <xdr:colOff>2863850</xdr:colOff>
      <xdr:row>242</xdr:row>
      <xdr:rowOff>18673</xdr:rowOff>
    </xdr:to>
    <xdr:sp macro="" textlink="">
      <xdr:nvSpPr>
        <xdr:cNvPr id="98" name="AutoShape 11139" descr="*">
          <a:extLst>
            <a:ext uri="{FF2B5EF4-FFF2-40B4-BE49-F238E27FC236}">
              <a16:creationId xmlns:a16="http://schemas.microsoft.com/office/drawing/2014/main" id="{2C36C831-2BDF-4D16-8C03-B221C1ADDB8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15716250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hy-AM"/>
        </a:p>
      </xdr:txBody>
    </xdr:sp>
    <xdr:clientData/>
  </xdr:twoCellAnchor>
  <xdr:twoCellAnchor editAs="oneCell">
    <xdr:from>
      <xdr:col>2</xdr:col>
      <xdr:colOff>2338916</xdr:colOff>
      <xdr:row>244</xdr:row>
      <xdr:rowOff>63500</xdr:rowOff>
    </xdr:from>
    <xdr:to>
      <xdr:col>2</xdr:col>
      <xdr:colOff>2462741</xdr:colOff>
      <xdr:row>245</xdr:row>
      <xdr:rowOff>92756</xdr:rowOff>
    </xdr:to>
    <xdr:sp macro="" textlink="">
      <xdr:nvSpPr>
        <xdr:cNvPr id="100" name="AutoShape 11141" descr="*">
          <a:extLst>
            <a:ext uri="{FF2B5EF4-FFF2-40B4-BE49-F238E27FC236}">
              <a16:creationId xmlns:a16="http://schemas.microsoft.com/office/drawing/2014/main" id="{D51127AF-5630-495E-AD09-188F7189514E}"/>
            </a:ext>
          </a:extLst>
        </xdr:cNvPr>
        <xdr:cNvSpPr>
          <a:spLocks noChangeAspect="1" noChangeArrowheads="1"/>
        </xdr:cNvSpPr>
      </xdr:nvSpPr>
      <xdr:spPr bwMode="auto">
        <a:xfrm>
          <a:off x="4233333" y="16361833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479"/>
  <sheetViews>
    <sheetView tabSelected="1" view="pageLayout" topLeftCell="B244" zoomScaleNormal="70" workbookViewId="0">
      <selection activeCell="G257" sqref="G257"/>
    </sheetView>
  </sheetViews>
  <sheetFormatPr defaultColWidth="14.42578125" defaultRowHeight="15" customHeight="1" x14ac:dyDescent="0.3"/>
  <cols>
    <col min="1" max="1" width="7.85546875" style="24" hidden="1" customWidth="1"/>
    <col min="2" max="2" width="12" style="46" customWidth="1"/>
    <col min="3" max="3" width="44" style="79" customWidth="1"/>
    <col min="4" max="4" width="80.7109375" style="80" hidden="1" customWidth="1"/>
    <col min="5" max="5" width="9" style="81" customWidth="1"/>
    <col min="6" max="6" width="10.5703125" style="81" customWidth="1"/>
    <col min="7" max="7" width="18.140625" style="82" customWidth="1"/>
    <col min="8" max="8" width="16" style="82" customWidth="1"/>
    <col min="9" max="9" width="19" style="82" customWidth="1"/>
    <col min="10" max="10" width="11.140625" style="24" hidden="1" customWidth="1"/>
    <col min="11" max="11" width="27.7109375" style="53" hidden="1" customWidth="1"/>
    <col min="12" max="12" width="20.140625" style="22" hidden="1" customWidth="1"/>
    <col min="13" max="15" width="0" style="1" hidden="1" customWidth="1"/>
    <col min="16" max="76" width="14.42578125" style="1"/>
  </cols>
  <sheetData>
    <row r="1" spans="1:13" ht="19.5" customHeight="1" x14ac:dyDescent="0.25">
      <c r="B1" s="143" t="s">
        <v>24</v>
      </c>
      <c r="C1" s="143"/>
      <c r="D1" s="143"/>
      <c r="E1" s="143"/>
      <c r="F1" s="143"/>
      <c r="G1" s="143"/>
      <c r="H1" s="143"/>
      <c r="I1" s="143"/>
      <c r="J1" s="89"/>
      <c r="K1" s="43"/>
      <c r="L1" s="25"/>
    </row>
    <row r="2" spans="1:13" ht="16.5" x14ac:dyDescent="0.25">
      <c r="B2" s="71"/>
      <c r="C2" s="72"/>
      <c r="D2" s="73"/>
      <c r="E2" s="71"/>
      <c r="F2" s="71"/>
      <c r="G2" s="74"/>
      <c r="H2" s="74"/>
      <c r="I2" s="74"/>
      <c r="J2" s="89"/>
      <c r="K2" s="43"/>
      <c r="L2" s="25"/>
    </row>
    <row r="3" spans="1:13" ht="69.75" customHeight="1" x14ac:dyDescent="0.25">
      <c r="B3" s="150" t="s">
        <v>216</v>
      </c>
      <c r="C3" s="150"/>
      <c r="D3" s="150"/>
      <c r="E3" s="150"/>
      <c r="F3" s="150"/>
      <c r="G3" s="150"/>
      <c r="H3" s="150"/>
      <c r="I3" s="150"/>
      <c r="J3" s="89"/>
      <c r="K3" s="43"/>
      <c r="L3" s="25"/>
    </row>
    <row r="4" spans="1:13" ht="17.25" customHeight="1" x14ac:dyDescent="0.25">
      <c r="B4" s="75"/>
      <c r="C4" s="72"/>
      <c r="D4" s="72"/>
      <c r="E4" s="75"/>
      <c r="F4" s="75"/>
      <c r="G4" s="76"/>
      <c r="H4" s="76" t="s">
        <v>25</v>
      </c>
      <c r="I4" s="76"/>
      <c r="J4" s="27"/>
      <c r="K4" s="26"/>
      <c r="L4" s="25"/>
    </row>
    <row r="5" spans="1:13" ht="17.25" customHeight="1" x14ac:dyDescent="0.25">
      <c r="B5" s="75"/>
      <c r="C5" s="72"/>
      <c r="D5" s="72"/>
      <c r="E5" s="75"/>
      <c r="F5" s="75"/>
      <c r="G5" s="149" t="s">
        <v>963</v>
      </c>
      <c r="H5" s="149"/>
      <c r="I5" s="149"/>
      <c r="J5" s="27"/>
      <c r="K5" s="26"/>
      <c r="L5" s="25"/>
    </row>
    <row r="6" spans="1:13" ht="17.25" customHeight="1" x14ac:dyDescent="0.25">
      <c r="B6" s="75"/>
      <c r="C6" s="72"/>
      <c r="D6" s="72"/>
      <c r="E6" s="75"/>
      <c r="F6" s="75"/>
      <c r="G6" s="76"/>
      <c r="H6" s="76"/>
      <c r="I6" s="76"/>
      <c r="J6" s="27"/>
      <c r="K6" s="26"/>
      <c r="L6" s="25"/>
    </row>
    <row r="7" spans="1:13" ht="17.25" customHeight="1" x14ac:dyDescent="0.25">
      <c r="B7" s="144" t="s">
        <v>26</v>
      </c>
      <c r="C7" s="145"/>
      <c r="D7" s="145"/>
      <c r="E7" s="145"/>
      <c r="F7" s="145"/>
      <c r="G7" s="145"/>
      <c r="H7" s="145"/>
      <c r="I7" s="146"/>
      <c r="J7" s="27"/>
      <c r="K7" s="26"/>
      <c r="L7" s="25"/>
    </row>
    <row r="8" spans="1:13" ht="17.25" customHeight="1" x14ac:dyDescent="0.25">
      <c r="B8" s="147" t="s">
        <v>263</v>
      </c>
      <c r="C8" s="145"/>
      <c r="D8" s="145"/>
      <c r="E8" s="145"/>
      <c r="F8" s="145"/>
      <c r="G8" s="145"/>
      <c r="H8" s="145"/>
      <c r="I8" s="146"/>
      <c r="J8" s="27"/>
      <c r="K8" s="26"/>
      <c r="L8" s="25"/>
    </row>
    <row r="9" spans="1:13" ht="17.25" customHeight="1" x14ac:dyDescent="0.25">
      <c r="B9" s="148" t="s">
        <v>457</v>
      </c>
      <c r="C9" s="148"/>
      <c r="D9" s="148"/>
      <c r="E9" s="148"/>
      <c r="F9" s="148"/>
      <c r="G9" s="148"/>
      <c r="H9" s="148"/>
      <c r="I9" s="148"/>
      <c r="J9" s="27"/>
      <c r="K9" s="26"/>
      <c r="L9" s="25"/>
    </row>
    <row r="10" spans="1:13" ht="17.25" customHeight="1" x14ac:dyDescent="0.25">
      <c r="B10" s="75"/>
      <c r="C10" s="72"/>
      <c r="D10" s="72"/>
      <c r="E10" s="75"/>
      <c r="F10" s="75"/>
      <c r="G10" s="76"/>
      <c r="H10" s="76"/>
      <c r="I10" s="88"/>
      <c r="J10" s="27"/>
      <c r="K10" s="26"/>
      <c r="L10" s="25"/>
    </row>
    <row r="11" spans="1:13" ht="15" customHeight="1" x14ac:dyDescent="0.25">
      <c r="B11" s="152" t="s">
        <v>27</v>
      </c>
      <c r="C11" s="152"/>
      <c r="D11" s="152"/>
      <c r="E11" s="152"/>
      <c r="F11" s="152"/>
      <c r="G11" s="152"/>
      <c r="H11" s="152"/>
      <c r="I11" s="152"/>
      <c r="J11" s="34"/>
      <c r="K11" s="43"/>
      <c r="L11" s="25"/>
    </row>
    <row r="12" spans="1:13" ht="16.5" x14ac:dyDescent="0.25">
      <c r="B12" s="152" t="s">
        <v>220</v>
      </c>
      <c r="C12" s="152"/>
      <c r="D12" s="152"/>
      <c r="E12" s="152"/>
      <c r="F12" s="152"/>
      <c r="G12" s="152"/>
      <c r="H12" s="152"/>
      <c r="I12" s="152"/>
      <c r="J12" s="34"/>
      <c r="K12" s="43"/>
      <c r="L12" s="25"/>
    </row>
    <row r="13" spans="1:13" ht="15" customHeight="1" x14ac:dyDescent="0.25">
      <c r="B13" s="152" t="s">
        <v>28</v>
      </c>
      <c r="C13" s="157"/>
      <c r="D13" s="157"/>
      <c r="E13" s="157"/>
      <c r="F13" s="157"/>
      <c r="G13" s="157"/>
      <c r="H13" s="157"/>
      <c r="I13" s="157"/>
      <c r="J13" s="92"/>
      <c r="K13" s="43"/>
      <c r="L13" s="25"/>
    </row>
    <row r="14" spans="1:13" ht="15" customHeight="1" x14ac:dyDescent="0.25">
      <c r="B14" s="158" t="s">
        <v>0</v>
      </c>
      <c r="C14" s="157"/>
      <c r="D14" s="157"/>
      <c r="E14" s="157"/>
      <c r="F14" s="157"/>
      <c r="G14" s="157"/>
      <c r="H14" s="157"/>
      <c r="I14" s="157"/>
      <c r="J14" s="34"/>
      <c r="K14" s="43"/>
      <c r="L14" s="25"/>
    </row>
    <row r="15" spans="1:13" ht="15" customHeight="1" x14ac:dyDescent="0.25">
      <c r="B15" s="30"/>
      <c r="C15" s="77"/>
      <c r="D15" s="25"/>
      <c r="E15" s="78"/>
      <c r="F15" s="78"/>
      <c r="G15" s="52"/>
      <c r="H15" s="52"/>
      <c r="I15" s="52"/>
      <c r="J15" s="34"/>
      <c r="K15" s="43"/>
      <c r="L15" s="25"/>
    </row>
    <row r="16" spans="1:13" ht="15" customHeight="1" x14ac:dyDescent="0.25">
      <c r="A16" s="89"/>
      <c r="B16" s="159" t="s">
        <v>29</v>
      </c>
      <c r="C16" s="159"/>
      <c r="D16" s="159"/>
      <c r="E16" s="162" t="s">
        <v>1</v>
      </c>
      <c r="F16" s="162" t="s">
        <v>2</v>
      </c>
      <c r="G16" s="164" t="s">
        <v>3</v>
      </c>
      <c r="H16" s="167" t="s">
        <v>4</v>
      </c>
      <c r="I16" s="164" t="s">
        <v>34</v>
      </c>
      <c r="J16" s="34"/>
      <c r="K16" s="43"/>
      <c r="L16" s="25"/>
      <c r="M16" s="2"/>
    </row>
    <row r="17" spans="1:13" ht="42.75" x14ac:dyDescent="0.25">
      <c r="A17" s="89"/>
      <c r="B17" s="103" t="s">
        <v>5</v>
      </c>
      <c r="C17" s="103" t="s">
        <v>30</v>
      </c>
      <c r="D17" s="103" t="s">
        <v>6</v>
      </c>
      <c r="E17" s="163"/>
      <c r="F17" s="163"/>
      <c r="G17" s="165"/>
      <c r="H17" s="168"/>
      <c r="I17" s="165"/>
      <c r="J17" s="34"/>
      <c r="K17" s="43"/>
      <c r="L17" s="25"/>
      <c r="M17" s="2"/>
    </row>
    <row r="18" spans="1:13" ht="16.5" x14ac:dyDescent="0.25">
      <c r="A18" s="89"/>
      <c r="B18" s="160"/>
      <c r="C18" s="160"/>
      <c r="D18" s="160"/>
      <c r="E18" s="160"/>
      <c r="F18" s="160"/>
      <c r="G18" s="160"/>
      <c r="H18" s="160"/>
      <c r="I18" s="160"/>
      <c r="J18" s="34"/>
      <c r="K18" s="43"/>
      <c r="L18" s="25"/>
      <c r="M18" s="2"/>
    </row>
    <row r="19" spans="1:13" ht="13.5" customHeight="1" x14ac:dyDescent="0.25">
      <c r="A19" s="89"/>
      <c r="B19" s="102">
        <v>1</v>
      </c>
      <c r="C19" s="101">
        <v>2</v>
      </c>
      <c r="D19" s="102"/>
      <c r="E19" s="102">
        <v>3</v>
      </c>
      <c r="F19" s="102">
        <v>4</v>
      </c>
      <c r="G19" s="102">
        <v>5</v>
      </c>
      <c r="H19" s="169">
        <v>6</v>
      </c>
      <c r="I19" s="102">
        <v>7</v>
      </c>
      <c r="J19" s="34"/>
      <c r="K19" s="43"/>
      <c r="L19" s="25"/>
      <c r="M19" s="2"/>
    </row>
    <row r="20" spans="1:13" ht="16.5" x14ac:dyDescent="0.25">
      <c r="A20" s="89"/>
      <c r="B20" s="161"/>
      <c r="C20" s="161"/>
      <c r="D20" s="161"/>
      <c r="E20" s="161"/>
      <c r="F20" s="161"/>
      <c r="G20" s="161"/>
      <c r="H20" s="161"/>
      <c r="I20" s="161"/>
      <c r="J20" s="34"/>
      <c r="K20" s="43"/>
      <c r="L20" s="25"/>
      <c r="M20" s="2"/>
    </row>
    <row r="21" spans="1:13" ht="15.75" customHeight="1" x14ac:dyDescent="0.25">
      <c r="A21" s="89" t="s">
        <v>31</v>
      </c>
      <c r="B21" s="153" t="s">
        <v>28</v>
      </c>
      <c r="C21" s="154"/>
      <c r="D21" s="154"/>
      <c r="E21" s="31"/>
      <c r="F21" s="31"/>
      <c r="G21" s="32"/>
      <c r="H21" s="32"/>
      <c r="I21" s="32"/>
      <c r="J21" s="34"/>
      <c r="K21" s="43"/>
      <c r="L21" s="25"/>
      <c r="M21" s="2"/>
    </row>
    <row r="22" spans="1:13" ht="14.25" customHeight="1" x14ac:dyDescent="0.25">
      <c r="A22" s="89">
        <v>0</v>
      </c>
      <c r="B22" s="153" t="s">
        <v>306</v>
      </c>
      <c r="C22" s="154"/>
      <c r="D22" s="154"/>
      <c r="E22" s="31"/>
      <c r="F22" s="31"/>
      <c r="G22" s="32"/>
      <c r="H22" s="32"/>
      <c r="I22" s="32"/>
      <c r="J22" s="93"/>
      <c r="K22" s="43"/>
      <c r="L22" s="25"/>
      <c r="M22" s="2"/>
    </row>
    <row r="23" spans="1:13" ht="14.25" customHeight="1" x14ac:dyDescent="0.25">
      <c r="A23" s="89">
        <v>0</v>
      </c>
      <c r="B23" s="155" t="s">
        <v>7</v>
      </c>
      <c r="C23" s="156"/>
      <c r="D23" s="156"/>
      <c r="E23" s="156"/>
      <c r="F23" s="156"/>
      <c r="G23" s="156"/>
      <c r="H23" s="156"/>
      <c r="I23" s="156"/>
      <c r="J23" s="93" t="s">
        <v>379</v>
      </c>
      <c r="K23" s="52" t="s">
        <v>33</v>
      </c>
      <c r="L23" s="25"/>
      <c r="M23" s="2"/>
    </row>
    <row r="24" spans="1:13" ht="27" x14ac:dyDescent="0.25">
      <c r="A24" s="54">
        <v>791</v>
      </c>
      <c r="B24" s="66">
        <v>79111100</v>
      </c>
      <c r="C24" s="104" t="s">
        <v>221</v>
      </c>
      <c r="D24" s="105" t="s">
        <v>222</v>
      </c>
      <c r="E24" s="7" t="s">
        <v>223</v>
      </c>
      <c r="F24" s="7" t="s">
        <v>50</v>
      </c>
      <c r="G24" s="106">
        <v>0</v>
      </c>
      <c r="H24" s="107">
        <v>1</v>
      </c>
      <c r="I24" s="106">
        <v>0</v>
      </c>
      <c r="J24" s="54">
        <v>4241</v>
      </c>
      <c r="K24" s="52">
        <f>+G24*H24</f>
        <v>0</v>
      </c>
      <c r="L24" s="25"/>
      <c r="M24" s="2"/>
    </row>
    <row r="25" spans="1:13" ht="27" customHeight="1" x14ac:dyDescent="0.25">
      <c r="A25" s="54" t="s">
        <v>182</v>
      </c>
      <c r="B25" s="100" t="s">
        <v>224</v>
      </c>
      <c r="C25" s="104" t="s">
        <v>274</v>
      </c>
      <c r="D25" s="105" t="s">
        <v>275</v>
      </c>
      <c r="E25" s="8" t="s">
        <v>49</v>
      </c>
      <c r="F25" s="8" t="s">
        <v>50</v>
      </c>
      <c r="G25" s="18">
        <v>998000</v>
      </c>
      <c r="H25" s="18">
        <v>1</v>
      </c>
      <c r="I25" s="18">
        <f t="shared" ref="I25:I30" si="0">G25*H25/1000</f>
        <v>998</v>
      </c>
      <c r="J25" s="94">
        <v>4239</v>
      </c>
      <c r="K25" s="52">
        <f>+G25*H25</f>
        <v>998000</v>
      </c>
      <c r="L25" s="25"/>
      <c r="M25" s="2"/>
    </row>
    <row r="26" spans="1:13" ht="15" customHeight="1" x14ac:dyDescent="0.25">
      <c r="A26" s="54" t="s">
        <v>186</v>
      </c>
      <c r="B26" s="100" t="s">
        <v>187</v>
      </c>
      <c r="C26" s="104" t="s">
        <v>284</v>
      </c>
      <c r="D26" s="105" t="s">
        <v>188</v>
      </c>
      <c r="E26" s="8" t="s">
        <v>49</v>
      </c>
      <c r="F26" s="8" t="s">
        <v>225</v>
      </c>
      <c r="G26" s="18">
        <v>70000000</v>
      </c>
      <c r="H26" s="18">
        <v>1</v>
      </c>
      <c r="I26" s="18">
        <f t="shared" si="0"/>
        <v>70000</v>
      </c>
      <c r="J26" s="94">
        <v>4212</v>
      </c>
      <c r="K26" s="52">
        <f t="shared" ref="K26:K353" si="1">+G26*H26</f>
        <v>70000000</v>
      </c>
      <c r="L26" s="25"/>
      <c r="M26" s="2"/>
    </row>
    <row r="27" spans="1:13" ht="15" customHeight="1" x14ac:dyDescent="0.25">
      <c r="A27" s="54">
        <v>642</v>
      </c>
      <c r="B27" s="100">
        <v>64211130</v>
      </c>
      <c r="C27" s="104" t="s">
        <v>189</v>
      </c>
      <c r="D27" s="105" t="s">
        <v>190</v>
      </c>
      <c r="E27" s="8" t="s">
        <v>49</v>
      </c>
      <c r="F27" s="8" t="s">
        <v>50</v>
      </c>
      <c r="G27" s="18">
        <v>460000</v>
      </c>
      <c r="H27" s="18">
        <v>1</v>
      </c>
      <c r="I27" s="18">
        <f t="shared" si="0"/>
        <v>460</v>
      </c>
      <c r="J27" s="94">
        <v>4214</v>
      </c>
      <c r="K27" s="52">
        <f t="shared" si="1"/>
        <v>460000</v>
      </c>
      <c r="L27" s="35"/>
      <c r="M27" s="2"/>
    </row>
    <row r="28" spans="1:13" ht="27" x14ac:dyDescent="0.25">
      <c r="A28" s="54" t="s">
        <v>264</v>
      </c>
      <c r="B28" s="100">
        <v>64211230</v>
      </c>
      <c r="C28" s="104" t="s">
        <v>285</v>
      </c>
      <c r="D28" s="105" t="s">
        <v>282</v>
      </c>
      <c r="E28" s="8" t="s">
        <v>49</v>
      </c>
      <c r="F28" s="8" t="s">
        <v>50</v>
      </c>
      <c r="G28" s="18">
        <v>500000</v>
      </c>
      <c r="H28" s="18">
        <v>1</v>
      </c>
      <c r="I28" s="18">
        <f>+H28*G28/1000</f>
        <v>500</v>
      </c>
      <c r="J28" s="94">
        <v>4214</v>
      </c>
      <c r="K28" s="52">
        <f t="shared" si="1"/>
        <v>500000</v>
      </c>
      <c r="L28" s="35"/>
      <c r="M28" s="2"/>
    </row>
    <row r="29" spans="1:13" ht="15" customHeight="1" x14ac:dyDescent="0.25">
      <c r="A29" s="54">
        <v>642</v>
      </c>
      <c r="B29" s="100">
        <v>64211110</v>
      </c>
      <c r="C29" s="104" t="s">
        <v>191</v>
      </c>
      <c r="D29" s="105" t="s">
        <v>192</v>
      </c>
      <c r="E29" s="8" t="s">
        <v>49</v>
      </c>
      <c r="F29" s="8" t="s">
        <v>50</v>
      </c>
      <c r="G29" s="18">
        <v>35100</v>
      </c>
      <c r="H29" s="18">
        <v>1</v>
      </c>
      <c r="I29" s="18">
        <f t="shared" si="0"/>
        <v>35.1</v>
      </c>
      <c r="J29" s="94">
        <v>4214</v>
      </c>
      <c r="K29" s="52">
        <f t="shared" si="1"/>
        <v>35100</v>
      </c>
      <c r="L29" s="35"/>
      <c r="M29" s="2"/>
    </row>
    <row r="30" spans="1:13" ht="27" customHeight="1" x14ac:dyDescent="0.25">
      <c r="A30" s="54" t="s">
        <v>227</v>
      </c>
      <c r="B30" s="100" t="s">
        <v>217</v>
      </c>
      <c r="C30" s="104" t="s">
        <v>286</v>
      </c>
      <c r="D30" s="105" t="s">
        <v>283</v>
      </c>
      <c r="E30" s="8" t="s">
        <v>218</v>
      </c>
      <c r="F30" s="8" t="s">
        <v>219</v>
      </c>
      <c r="G30" s="18">
        <v>600000</v>
      </c>
      <c r="H30" s="18">
        <v>1</v>
      </c>
      <c r="I30" s="18">
        <f t="shared" si="0"/>
        <v>600</v>
      </c>
      <c r="J30" s="94">
        <v>4214</v>
      </c>
      <c r="K30" s="52">
        <f t="shared" si="1"/>
        <v>600000</v>
      </c>
      <c r="L30" s="35"/>
      <c r="M30" s="2"/>
    </row>
    <row r="31" spans="1:13" ht="27" customHeight="1" x14ac:dyDescent="0.25">
      <c r="A31" s="54">
        <v>924</v>
      </c>
      <c r="B31" s="100">
        <v>92421100</v>
      </c>
      <c r="C31" s="104" t="s">
        <v>51</v>
      </c>
      <c r="D31" s="105" t="s">
        <v>193</v>
      </c>
      <c r="E31" s="8" t="s">
        <v>49</v>
      </c>
      <c r="F31" s="8" t="s">
        <v>50</v>
      </c>
      <c r="G31" s="18">
        <v>150000</v>
      </c>
      <c r="H31" s="18">
        <v>1</v>
      </c>
      <c r="I31" s="18">
        <f t="shared" ref="I31:I48" si="2">G31*H31/1000</f>
        <v>150</v>
      </c>
      <c r="J31" s="94">
        <v>4234</v>
      </c>
      <c r="K31" s="52">
        <f t="shared" si="1"/>
        <v>150000</v>
      </c>
      <c r="L31" s="35"/>
      <c r="M31" s="2"/>
    </row>
    <row r="32" spans="1:13" ht="27" customHeight="1" x14ac:dyDescent="0.25">
      <c r="A32" s="54">
        <v>484</v>
      </c>
      <c r="B32" s="100" t="s">
        <v>194</v>
      </c>
      <c r="C32" s="104" t="s">
        <v>195</v>
      </c>
      <c r="D32" s="105" t="s">
        <v>196</v>
      </c>
      <c r="E32" s="8" t="s">
        <v>49</v>
      </c>
      <c r="F32" s="8" t="s">
        <v>50</v>
      </c>
      <c r="G32" s="18">
        <v>268000</v>
      </c>
      <c r="H32" s="18">
        <v>1</v>
      </c>
      <c r="I32" s="18">
        <f t="shared" si="2"/>
        <v>268</v>
      </c>
      <c r="J32" s="94">
        <v>4241</v>
      </c>
      <c r="K32" s="52">
        <f t="shared" si="1"/>
        <v>268000</v>
      </c>
      <c r="L32" s="35"/>
      <c r="M32" s="2"/>
    </row>
    <row r="33" spans="1:13" ht="27" customHeight="1" x14ac:dyDescent="0.25">
      <c r="A33" s="54">
        <v>752</v>
      </c>
      <c r="B33" s="100">
        <v>75241100</v>
      </c>
      <c r="C33" s="104" t="s">
        <v>287</v>
      </c>
      <c r="D33" s="105" t="s">
        <v>281</v>
      </c>
      <c r="E33" s="8" t="s">
        <v>49</v>
      </c>
      <c r="F33" s="8" t="s">
        <v>50</v>
      </c>
      <c r="G33" s="18">
        <v>999000</v>
      </c>
      <c r="H33" s="18">
        <v>1</v>
      </c>
      <c r="I33" s="18">
        <f t="shared" si="2"/>
        <v>999</v>
      </c>
      <c r="J33" s="94">
        <v>4239</v>
      </c>
      <c r="K33" s="52">
        <f t="shared" si="1"/>
        <v>999000</v>
      </c>
      <c r="L33" s="35"/>
      <c r="M33" s="2"/>
    </row>
    <row r="34" spans="1:13" ht="27" customHeight="1" x14ac:dyDescent="0.25">
      <c r="A34" s="54">
        <v>716</v>
      </c>
      <c r="B34" s="100">
        <v>71631120</v>
      </c>
      <c r="C34" s="104" t="s">
        <v>289</v>
      </c>
      <c r="D34" s="105" t="s">
        <v>200</v>
      </c>
      <c r="E34" s="8" t="s">
        <v>49</v>
      </c>
      <c r="F34" s="8" t="s">
        <v>50</v>
      </c>
      <c r="G34" s="18">
        <v>100000</v>
      </c>
      <c r="H34" s="18">
        <v>1</v>
      </c>
      <c r="I34" s="18">
        <f t="shared" si="2"/>
        <v>100</v>
      </c>
      <c r="J34" s="94">
        <v>4239</v>
      </c>
      <c r="K34" s="52">
        <f t="shared" si="1"/>
        <v>100000</v>
      </c>
      <c r="L34" s="35"/>
      <c r="M34" s="2"/>
    </row>
    <row r="35" spans="1:13" ht="27" customHeight="1" x14ac:dyDescent="0.25">
      <c r="A35" s="54">
        <v>665</v>
      </c>
      <c r="B35" s="100">
        <v>66511170</v>
      </c>
      <c r="C35" s="104" t="s">
        <v>206</v>
      </c>
      <c r="D35" s="105" t="s">
        <v>276</v>
      </c>
      <c r="E35" s="8" t="s">
        <v>49</v>
      </c>
      <c r="F35" s="8" t="s">
        <v>50</v>
      </c>
      <c r="G35" s="18">
        <v>500000</v>
      </c>
      <c r="H35" s="18">
        <v>1</v>
      </c>
      <c r="I35" s="18">
        <f t="shared" si="2"/>
        <v>500</v>
      </c>
      <c r="J35" s="94">
        <v>4215</v>
      </c>
      <c r="K35" s="52">
        <f t="shared" si="1"/>
        <v>500000</v>
      </c>
      <c r="L35" s="35"/>
      <c r="M35" s="2"/>
    </row>
    <row r="36" spans="1:13" ht="27" customHeight="1" x14ac:dyDescent="0.25">
      <c r="A36" s="54">
        <v>503</v>
      </c>
      <c r="B36" s="100">
        <v>50311250</v>
      </c>
      <c r="C36" s="104" t="s">
        <v>288</v>
      </c>
      <c r="D36" s="105" t="s">
        <v>280</v>
      </c>
      <c r="E36" s="8" t="s">
        <v>49</v>
      </c>
      <c r="F36" s="8" t="s">
        <v>50</v>
      </c>
      <c r="G36" s="18">
        <v>990000</v>
      </c>
      <c r="H36" s="18">
        <v>1</v>
      </c>
      <c r="I36" s="18">
        <f t="shared" si="2"/>
        <v>990</v>
      </c>
      <c r="J36" s="94">
        <v>4252</v>
      </c>
      <c r="K36" s="52">
        <f t="shared" si="1"/>
        <v>990000</v>
      </c>
      <c r="L36" s="35"/>
      <c r="M36" s="2"/>
    </row>
    <row r="37" spans="1:13" ht="27" customHeight="1" x14ac:dyDescent="0.25">
      <c r="A37" s="54">
        <v>761</v>
      </c>
      <c r="B37" s="100">
        <v>76131100</v>
      </c>
      <c r="C37" s="104" t="s">
        <v>202</v>
      </c>
      <c r="D37" s="105" t="s">
        <v>201</v>
      </c>
      <c r="E37" s="8" t="s">
        <v>49</v>
      </c>
      <c r="F37" s="8" t="s">
        <v>50</v>
      </c>
      <c r="G37" s="18">
        <v>200000</v>
      </c>
      <c r="H37" s="18">
        <v>1</v>
      </c>
      <c r="I37" s="18">
        <f t="shared" si="2"/>
        <v>200</v>
      </c>
      <c r="J37" s="94">
        <v>4241</v>
      </c>
      <c r="K37" s="52">
        <f t="shared" si="1"/>
        <v>200000</v>
      </c>
      <c r="L37" s="35"/>
      <c r="M37" s="2"/>
    </row>
    <row r="38" spans="1:13" ht="15" customHeight="1" x14ac:dyDescent="0.25">
      <c r="A38" s="54">
        <v>508</v>
      </c>
      <c r="B38" s="100" t="s">
        <v>56</v>
      </c>
      <c r="C38" s="104" t="s">
        <v>57</v>
      </c>
      <c r="D38" s="105" t="s">
        <v>203</v>
      </c>
      <c r="E38" s="8" t="s">
        <v>49</v>
      </c>
      <c r="F38" s="8" t="s">
        <v>50</v>
      </c>
      <c r="G38" s="18">
        <v>990000</v>
      </c>
      <c r="H38" s="18">
        <v>1</v>
      </c>
      <c r="I38" s="18">
        <f t="shared" si="2"/>
        <v>990</v>
      </c>
      <c r="J38" s="94">
        <v>4252</v>
      </c>
      <c r="K38" s="52">
        <f t="shared" si="1"/>
        <v>990000</v>
      </c>
      <c r="L38" s="35"/>
      <c r="M38" s="2"/>
    </row>
    <row r="39" spans="1:13" ht="15" customHeight="1" x14ac:dyDescent="0.25">
      <c r="A39" s="54" t="s">
        <v>204</v>
      </c>
      <c r="B39" s="100" t="s">
        <v>205</v>
      </c>
      <c r="C39" s="104" t="s">
        <v>290</v>
      </c>
      <c r="D39" s="105" t="s">
        <v>279</v>
      </c>
      <c r="E39" s="8" t="s">
        <v>49</v>
      </c>
      <c r="F39" s="8" t="s">
        <v>50</v>
      </c>
      <c r="G39" s="18">
        <v>15000</v>
      </c>
      <c r="H39" s="18">
        <v>1</v>
      </c>
      <c r="I39" s="18">
        <f t="shared" si="2"/>
        <v>15</v>
      </c>
      <c r="J39" s="94">
        <v>4214</v>
      </c>
      <c r="K39" s="52">
        <f t="shared" si="1"/>
        <v>15000</v>
      </c>
      <c r="L39" s="35"/>
      <c r="M39" s="2"/>
    </row>
    <row r="40" spans="1:13" ht="27" customHeight="1" x14ac:dyDescent="0.25">
      <c r="A40" s="54">
        <v>805</v>
      </c>
      <c r="B40" s="100">
        <v>80521100</v>
      </c>
      <c r="C40" s="104" t="s">
        <v>357</v>
      </c>
      <c r="D40" s="105" t="s">
        <v>307</v>
      </c>
      <c r="E40" s="8" t="s">
        <v>49</v>
      </c>
      <c r="F40" s="8" t="s">
        <v>9</v>
      </c>
      <c r="G40" s="18">
        <v>18000</v>
      </c>
      <c r="H40" s="18">
        <v>3</v>
      </c>
      <c r="I40" s="18">
        <f t="shared" si="2"/>
        <v>54</v>
      </c>
      <c r="J40" s="94">
        <v>4233</v>
      </c>
      <c r="K40" s="52">
        <f t="shared" si="1"/>
        <v>54000</v>
      </c>
      <c r="L40" s="35"/>
      <c r="M40" s="2"/>
    </row>
    <row r="41" spans="1:13" ht="27" customHeight="1" x14ac:dyDescent="0.25">
      <c r="A41" s="54" t="s">
        <v>268</v>
      </c>
      <c r="B41" s="100">
        <v>71241200</v>
      </c>
      <c r="C41" s="104" t="s">
        <v>265</v>
      </c>
      <c r="D41" s="104" t="s">
        <v>308</v>
      </c>
      <c r="E41" s="8" t="s">
        <v>267</v>
      </c>
      <c r="F41" s="8" t="s">
        <v>50</v>
      </c>
      <c r="G41" s="18">
        <v>0</v>
      </c>
      <c r="H41" s="18">
        <v>1</v>
      </c>
      <c r="I41" s="18">
        <f t="shared" si="2"/>
        <v>0</v>
      </c>
      <c r="J41" s="94">
        <v>5134</v>
      </c>
      <c r="K41" s="52">
        <f t="shared" si="1"/>
        <v>0</v>
      </c>
      <c r="L41" s="35"/>
      <c r="M41" s="2"/>
    </row>
    <row r="42" spans="1:13" ht="27" customHeight="1" x14ac:dyDescent="0.25">
      <c r="A42" s="54" t="s">
        <v>182</v>
      </c>
      <c r="B42" s="100" t="s">
        <v>374</v>
      </c>
      <c r="C42" s="104" t="s">
        <v>406</v>
      </c>
      <c r="D42" s="104" t="s">
        <v>375</v>
      </c>
      <c r="E42" s="8" t="s">
        <v>267</v>
      </c>
      <c r="F42" s="8" t="s">
        <v>50</v>
      </c>
      <c r="G42" s="18">
        <v>10000000</v>
      </c>
      <c r="H42" s="18">
        <v>1</v>
      </c>
      <c r="I42" s="18">
        <f t="shared" si="2"/>
        <v>10000</v>
      </c>
      <c r="J42" s="94">
        <v>4252</v>
      </c>
      <c r="K42" s="52">
        <f t="shared" si="1"/>
        <v>10000000</v>
      </c>
      <c r="L42" s="35"/>
      <c r="M42" s="2"/>
    </row>
    <row r="43" spans="1:13" ht="27" customHeight="1" x14ac:dyDescent="0.25">
      <c r="A43" s="54">
        <v>724</v>
      </c>
      <c r="B43" s="100" t="s">
        <v>388</v>
      </c>
      <c r="C43" s="104" t="s">
        <v>389</v>
      </c>
      <c r="D43" s="104" t="s">
        <v>390</v>
      </c>
      <c r="E43" s="8" t="s">
        <v>181</v>
      </c>
      <c r="F43" s="8" t="s">
        <v>50</v>
      </c>
      <c r="G43" s="18">
        <v>5898000</v>
      </c>
      <c r="H43" s="18">
        <v>1</v>
      </c>
      <c r="I43" s="18">
        <f t="shared" si="2"/>
        <v>5898</v>
      </c>
      <c r="J43" s="36">
        <v>4214</v>
      </c>
      <c r="K43" s="52">
        <f t="shared" si="1"/>
        <v>5898000</v>
      </c>
      <c r="L43" s="35"/>
      <c r="M43" s="2"/>
    </row>
    <row r="44" spans="1:13" x14ac:dyDescent="0.25">
      <c r="A44" s="54" t="s">
        <v>393</v>
      </c>
      <c r="B44" s="100">
        <v>73111100</v>
      </c>
      <c r="C44" s="104" t="s">
        <v>407</v>
      </c>
      <c r="D44" s="104" t="s">
        <v>394</v>
      </c>
      <c r="E44" s="8" t="s">
        <v>49</v>
      </c>
      <c r="F44" s="8" t="s">
        <v>50</v>
      </c>
      <c r="G44" s="18">
        <v>990000</v>
      </c>
      <c r="H44" s="18">
        <v>1</v>
      </c>
      <c r="I44" s="18">
        <f t="shared" si="2"/>
        <v>990</v>
      </c>
      <c r="J44" s="36">
        <v>4241</v>
      </c>
      <c r="K44" s="52">
        <f t="shared" si="1"/>
        <v>990000</v>
      </c>
      <c r="L44" s="35"/>
      <c r="M44" s="2"/>
    </row>
    <row r="45" spans="1:13" ht="27" x14ac:dyDescent="0.25">
      <c r="A45" s="54">
        <v>794</v>
      </c>
      <c r="B45" s="100" t="s">
        <v>398</v>
      </c>
      <c r="C45" s="104" t="s">
        <v>399</v>
      </c>
      <c r="D45" s="104" t="s">
        <v>400</v>
      </c>
      <c r="E45" s="8" t="s">
        <v>223</v>
      </c>
      <c r="F45" s="8" t="s">
        <v>50</v>
      </c>
      <c r="G45" s="18">
        <v>20000000</v>
      </c>
      <c r="H45" s="18">
        <v>1</v>
      </c>
      <c r="I45" s="18">
        <f t="shared" si="2"/>
        <v>20000</v>
      </c>
      <c r="J45" s="36">
        <v>4241</v>
      </c>
      <c r="K45" s="52">
        <f t="shared" si="1"/>
        <v>20000000</v>
      </c>
      <c r="L45" s="35"/>
      <c r="M45" s="2"/>
    </row>
    <row r="46" spans="1:13" ht="15" customHeight="1" x14ac:dyDescent="0.25">
      <c r="A46" s="54" t="s">
        <v>502</v>
      </c>
      <c r="B46" s="100">
        <v>79211150</v>
      </c>
      <c r="C46" s="104" t="s">
        <v>503</v>
      </c>
      <c r="D46" s="104" t="s">
        <v>503</v>
      </c>
      <c r="E46" s="8" t="s">
        <v>267</v>
      </c>
      <c r="F46" s="8" t="s">
        <v>50</v>
      </c>
      <c r="G46" s="18">
        <v>7680000</v>
      </c>
      <c r="H46" s="18">
        <v>1</v>
      </c>
      <c r="I46" s="18">
        <f t="shared" si="2"/>
        <v>7680</v>
      </c>
      <c r="J46" s="36">
        <v>4241</v>
      </c>
      <c r="K46" s="52">
        <f t="shared" si="1"/>
        <v>7680000</v>
      </c>
      <c r="L46" s="35"/>
      <c r="M46" s="2"/>
    </row>
    <row r="47" spans="1:13" ht="27" x14ac:dyDescent="0.25">
      <c r="A47" s="54" t="s">
        <v>356</v>
      </c>
      <c r="B47" s="100" t="s">
        <v>644</v>
      </c>
      <c r="C47" s="104" t="s">
        <v>645</v>
      </c>
      <c r="D47" s="104" t="s">
        <v>646</v>
      </c>
      <c r="E47" s="8" t="s">
        <v>49</v>
      </c>
      <c r="F47" s="8" t="s">
        <v>50</v>
      </c>
      <c r="G47" s="18">
        <v>85000</v>
      </c>
      <c r="H47" s="18">
        <v>1</v>
      </c>
      <c r="I47" s="18">
        <f t="shared" si="2"/>
        <v>85</v>
      </c>
      <c r="J47" s="36">
        <v>4252</v>
      </c>
      <c r="K47" s="52">
        <f t="shared" si="1"/>
        <v>85000</v>
      </c>
      <c r="L47" s="121">
        <v>100000</v>
      </c>
      <c r="M47" s="2"/>
    </row>
    <row r="48" spans="1:13" ht="27" x14ac:dyDescent="0.25">
      <c r="A48" s="54" t="s">
        <v>812</v>
      </c>
      <c r="B48" s="100" t="s">
        <v>811</v>
      </c>
      <c r="C48" s="104" t="s">
        <v>810</v>
      </c>
      <c r="D48" s="104" t="s">
        <v>809</v>
      </c>
      <c r="E48" s="8" t="s">
        <v>49</v>
      </c>
      <c r="F48" s="8" t="s">
        <v>50</v>
      </c>
      <c r="G48" s="18">
        <v>990000</v>
      </c>
      <c r="H48" s="18">
        <v>1</v>
      </c>
      <c r="I48" s="18">
        <f t="shared" si="2"/>
        <v>990</v>
      </c>
      <c r="J48" s="36">
        <v>4239</v>
      </c>
      <c r="K48" s="52">
        <f t="shared" si="1"/>
        <v>990000</v>
      </c>
      <c r="L48" s="121"/>
      <c r="M48" s="2"/>
    </row>
    <row r="49" spans="1:13" x14ac:dyDescent="0.25">
      <c r="A49" s="54">
        <v>0</v>
      </c>
      <c r="B49" s="135" t="s">
        <v>8</v>
      </c>
      <c r="C49" s="135"/>
      <c r="D49" s="135"/>
      <c r="E49" s="135"/>
      <c r="F49" s="135"/>
      <c r="G49" s="135"/>
      <c r="H49" s="135"/>
      <c r="I49" s="135"/>
      <c r="J49" s="94"/>
      <c r="K49" s="52">
        <f t="shared" si="1"/>
        <v>0</v>
      </c>
      <c r="L49" s="35"/>
      <c r="M49" s="2"/>
    </row>
    <row r="50" spans="1:13" x14ac:dyDescent="0.25">
      <c r="A50" s="54" t="s">
        <v>183</v>
      </c>
      <c r="B50" s="100" t="s">
        <v>184</v>
      </c>
      <c r="C50" s="104" t="s">
        <v>291</v>
      </c>
      <c r="D50" s="105" t="s">
        <v>185</v>
      </c>
      <c r="E50" s="8" t="s">
        <v>49</v>
      </c>
      <c r="F50" s="8" t="s">
        <v>226</v>
      </c>
      <c r="G50" s="18">
        <v>4000000</v>
      </c>
      <c r="H50" s="18">
        <v>1</v>
      </c>
      <c r="I50" s="18">
        <f>G50*H50/1000</f>
        <v>4000</v>
      </c>
      <c r="J50" s="94">
        <v>4212</v>
      </c>
      <c r="K50" s="52">
        <f t="shared" si="1"/>
        <v>4000000</v>
      </c>
      <c r="L50" s="35"/>
      <c r="M50" s="2"/>
    </row>
    <row r="51" spans="1:13" x14ac:dyDescent="0.25">
      <c r="A51" s="54" t="s">
        <v>370</v>
      </c>
      <c r="B51" s="100">
        <v>41111100</v>
      </c>
      <c r="C51" s="104" t="s">
        <v>369</v>
      </c>
      <c r="D51" s="105" t="s">
        <v>368</v>
      </c>
      <c r="E51" s="81" t="s">
        <v>49</v>
      </c>
      <c r="F51" s="8" t="s">
        <v>371</v>
      </c>
      <c r="G51" s="111">
        <v>80.599999999999994</v>
      </c>
      <c r="H51" s="18">
        <v>1140</v>
      </c>
      <c r="I51" s="18">
        <f>G51*H51/1000</f>
        <v>91.884</v>
      </c>
      <c r="J51" s="94">
        <v>4267</v>
      </c>
      <c r="K51" s="52">
        <f t="shared" si="1"/>
        <v>91884</v>
      </c>
      <c r="L51" s="35"/>
      <c r="M51" s="2"/>
    </row>
    <row r="52" spans="1:13" x14ac:dyDescent="0.25">
      <c r="A52" s="54" t="s">
        <v>370</v>
      </c>
      <c r="B52" s="100">
        <v>41111100</v>
      </c>
      <c r="C52" s="104" t="s">
        <v>369</v>
      </c>
      <c r="D52" s="105" t="s">
        <v>368</v>
      </c>
      <c r="E52" s="8" t="s">
        <v>49</v>
      </c>
      <c r="F52" s="8" t="s">
        <v>371</v>
      </c>
      <c r="G52" s="18">
        <v>218</v>
      </c>
      <c r="H52" s="18">
        <v>20</v>
      </c>
      <c r="I52" s="18">
        <f>G52*H52/1000</f>
        <v>4.3600000000000003</v>
      </c>
      <c r="J52" s="94">
        <v>4267</v>
      </c>
      <c r="K52" s="52">
        <f t="shared" si="1"/>
        <v>4360</v>
      </c>
      <c r="L52" s="35"/>
      <c r="M52" s="2"/>
    </row>
    <row r="53" spans="1:13" x14ac:dyDescent="0.25">
      <c r="A53" s="54" t="s">
        <v>384</v>
      </c>
      <c r="B53" s="100" t="s">
        <v>382</v>
      </c>
      <c r="C53" s="104" t="s">
        <v>380</v>
      </c>
      <c r="D53" s="105" t="s">
        <v>385</v>
      </c>
      <c r="E53" s="8" t="s">
        <v>49</v>
      </c>
      <c r="F53" s="8" t="s">
        <v>9</v>
      </c>
      <c r="G53" s="18">
        <v>5000</v>
      </c>
      <c r="H53" s="18">
        <v>20</v>
      </c>
      <c r="I53" s="18">
        <f>G53*H53/1000</f>
        <v>100</v>
      </c>
      <c r="J53" s="94">
        <v>4269</v>
      </c>
      <c r="K53" s="52">
        <f t="shared" si="1"/>
        <v>100000</v>
      </c>
      <c r="L53" s="35"/>
      <c r="M53" s="2"/>
    </row>
    <row r="54" spans="1:13" x14ac:dyDescent="0.25">
      <c r="A54" s="54" t="s">
        <v>384</v>
      </c>
      <c r="B54" s="100" t="s">
        <v>383</v>
      </c>
      <c r="C54" s="104" t="s">
        <v>381</v>
      </c>
      <c r="D54" s="105" t="s">
        <v>386</v>
      </c>
      <c r="E54" s="8" t="s">
        <v>49</v>
      </c>
      <c r="F54" s="8" t="s">
        <v>9</v>
      </c>
      <c r="G54" s="18">
        <v>800</v>
      </c>
      <c r="H54" s="18">
        <v>300</v>
      </c>
      <c r="I54" s="18">
        <f t="shared" ref="I54:I117" si="3">G54*H54/1000</f>
        <v>240</v>
      </c>
      <c r="J54" s="94">
        <v>4269</v>
      </c>
      <c r="K54" s="52">
        <f t="shared" si="1"/>
        <v>240000</v>
      </c>
      <c r="L54" s="35"/>
      <c r="M54" s="2"/>
    </row>
    <row r="55" spans="1:13" x14ac:dyDescent="0.25">
      <c r="A55" s="54" t="s">
        <v>384</v>
      </c>
      <c r="B55" s="100" t="s">
        <v>383</v>
      </c>
      <c r="C55" s="104" t="s">
        <v>381</v>
      </c>
      <c r="D55" s="105" t="s">
        <v>386</v>
      </c>
      <c r="E55" s="8" t="s">
        <v>49</v>
      </c>
      <c r="F55" s="8" t="s">
        <v>9</v>
      </c>
      <c r="G55" s="18">
        <v>600</v>
      </c>
      <c r="H55" s="18">
        <v>500</v>
      </c>
      <c r="I55" s="18">
        <f t="shared" si="3"/>
        <v>300</v>
      </c>
      <c r="J55" s="94">
        <v>4269</v>
      </c>
      <c r="K55" s="52">
        <f t="shared" si="1"/>
        <v>300000</v>
      </c>
      <c r="L55" s="35"/>
      <c r="M55" s="2"/>
    </row>
    <row r="56" spans="1:13" x14ac:dyDescent="0.25">
      <c r="A56" s="54" t="s">
        <v>384</v>
      </c>
      <c r="B56" s="100" t="s">
        <v>382</v>
      </c>
      <c r="C56" s="104" t="s">
        <v>380</v>
      </c>
      <c r="D56" s="105" t="s">
        <v>387</v>
      </c>
      <c r="E56" s="8" t="s">
        <v>49</v>
      </c>
      <c r="F56" s="8" t="s">
        <v>9</v>
      </c>
      <c r="G56" s="18">
        <v>10000</v>
      </c>
      <c r="H56" s="18">
        <v>20</v>
      </c>
      <c r="I56" s="18">
        <f t="shared" si="3"/>
        <v>200</v>
      </c>
      <c r="J56" s="94">
        <v>4269</v>
      </c>
      <c r="K56" s="52">
        <f t="shared" si="1"/>
        <v>200000</v>
      </c>
      <c r="L56" s="35"/>
      <c r="M56" s="2"/>
    </row>
    <row r="57" spans="1:13" x14ac:dyDescent="0.25">
      <c r="A57" s="54" t="s">
        <v>384</v>
      </c>
      <c r="B57" s="100" t="s">
        <v>382</v>
      </c>
      <c r="C57" s="104" t="s">
        <v>380</v>
      </c>
      <c r="D57" s="105" t="s">
        <v>387</v>
      </c>
      <c r="E57" s="8" t="s">
        <v>49</v>
      </c>
      <c r="F57" s="8" t="s">
        <v>9</v>
      </c>
      <c r="G57" s="18">
        <v>25000</v>
      </c>
      <c r="H57" s="18">
        <v>6</v>
      </c>
      <c r="I57" s="18">
        <f t="shared" si="3"/>
        <v>150</v>
      </c>
      <c r="J57" s="94">
        <v>4269</v>
      </c>
      <c r="K57" s="52">
        <f t="shared" si="1"/>
        <v>150000</v>
      </c>
      <c r="L57" s="35"/>
      <c r="M57" s="2"/>
    </row>
    <row r="58" spans="1:13" x14ac:dyDescent="0.25">
      <c r="A58" s="54" t="s">
        <v>397</v>
      </c>
      <c r="B58" s="100" t="s">
        <v>396</v>
      </c>
      <c r="C58" s="104" t="s">
        <v>408</v>
      </c>
      <c r="D58" s="105" t="s">
        <v>395</v>
      </c>
      <c r="E58" s="8" t="s">
        <v>181</v>
      </c>
      <c r="F58" s="8" t="s">
        <v>371</v>
      </c>
      <c r="G58" s="18">
        <v>440</v>
      </c>
      <c r="H58" s="18">
        <v>20000</v>
      </c>
      <c r="I58" s="18">
        <f t="shared" si="3"/>
        <v>8800</v>
      </c>
      <c r="J58" s="94">
        <v>4264</v>
      </c>
      <c r="K58" s="52">
        <f t="shared" si="1"/>
        <v>8800000</v>
      </c>
      <c r="L58" s="35"/>
      <c r="M58" s="2"/>
    </row>
    <row r="59" spans="1:13" x14ac:dyDescent="0.25">
      <c r="A59" s="54" t="s">
        <v>420</v>
      </c>
      <c r="B59" s="100" t="s">
        <v>419</v>
      </c>
      <c r="C59" s="104" t="s">
        <v>433</v>
      </c>
      <c r="D59" s="105" t="s">
        <v>417</v>
      </c>
      <c r="E59" s="8" t="s">
        <v>49</v>
      </c>
      <c r="F59" s="8" t="s">
        <v>326</v>
      </c>
      <c r="G59" s="18">
        <v>4400</v>
      </c>
      <c r="H59" s="18">
        <v>22.7</v>
      </c>
      <c r="I59" s="18">
        <f t="shared" si="3"/>
        <v>99.88</v>
      </c>
      <c r="J59" s="94">
        <v>4267</v>
      </c>
      <c r="K59" s="52">
        <f t="shared" si="1"/>
        <v>99880</v>
      </c>
      <c r="L59" s="35"/>
      <c r="M59" s="2" t="s">
        <v>418</v>
      </c>
    </row>
    <row r="60" spans="1:13" x14ac:dyDescent="0.25">
      <c r="A60" s="54" t="s">
        <v>370</v>
      </c>
      <c r="B60" s="100">
        <v>41111100</v>
      </c>
      <c r="C60" s="104" t="s">
        <v>434</v>
      </c>
      <c r="D60" s="105" t="s">
        <v>368</v>
      </c>
      <c r="E60" s="81" t="s">
        <v>49</v>
      </c>
      <c r="F60" s="8" t="s">
        <v>371</v>
      </c>
      <c r="G60" s="18">
        <v>80.599999999999994</v>
      </c>
      <c r="H60" s="18">
        <v>10450</v>
      </c>
      <c r="I60" s="18">
        <f t="shared" si="3"/>
        <v>842.26999999999987</v>
      </c>
      <c r="J60" s="94">
        <v>4267</v>
      </c>
      <c r="K60" s="52">
        <f t="shared" si="1"/>
        <v>842269.99999999988</v>
      </c>
      <c r="L60" s="35"/>
      <c r="M60" s="2"/>
    </row>
    <row r="61" spans="1:13" x14ac:dyDescent="0.25">
      <c r="A61" s="54" t="s">
        <v>370</v>
      </c>
      <c r="B61" s="100">
        <v>41111100</v>
      </c>
      <c r="C61" s="104" t="s">
        <v>434</v>
      </c>
      <c r="D61" s="105" t="s">
        <v>368</v>
      </c>
      <c r="E61" s="8" t="s">
        <v>49</v>
      </c>
      <c r="F61" s="8" t="s">
        <v>371</v>
      </c>
      <c r="G61" s="18">
        <v>215</v>
      </c>
      <c r="H61" s="18">
        <v>250</v>
      </c>
      <c r="I61" s="18">
        <f t="shared" si="3"/>
        <v>53.75</v>
      </c>
      <c r="J61" s="94">
        <v>4267</v>
      </c>
      <c r="K61" s="52">
        <f t="shared" si="1"/>
        <v>53750</v>
      </c>
      <c r="L61" s="35"/>
      <c r="M61" s="2"/>
    </row>
    <row r="62" spans="1:13" x14ac:dyDescent="0.25">
      <c r="A62" s="54" t="s">
        <v>440</v>
      </c>
      <c r="B62" s="100" t="s">
        <v>438</v>
      </c>
      <c r="C62" s="104" t="s">
        <v>481</v>
      </c>
      <c r="D62" s="105" t="s">
        <v>435</v>
      </c>
      <c r="E62" s="8" t="s">
        <v>49</v>
      </c>
      <c r="F62" s="8" t="s">
        <v>9</v>
      </c>
      <c r="G62" s="18">
        <v>55000</v>
      </c>
      <c r="H62" s="18">
        <v>2</v>
      </c>
      <c r="I62" s="18">
        <f t="shared" si="3"/>
        <v>110</v>
      </c>
      <c r="J62" s="94">
        <v>5131</v>
      </c>
      <c r="K62" s="52">
        <f t="shared" si="1"/>
        <v>110000</v>
      </c>
      <c r="L62" s="35"/>
      <c r="M62" s="2"/>
    </row>
    <row r="63" spans="1:13" x14ac:dyDescent="0.25">
      <c r="A63" s="54" t="s">
        <v>440</v>
      </c>
      <c r="B63" s="100" t="s">
        <v>438</v>
      </c>
      <c r="C63" s="104" t="s">
        <v>481</v>
      </c>
      <c r="D63" s="105" t="s">
        <v>436</v>
      </c>
      <c r="E63" s="8" t="s">
        <v>49</v>
      </c>
      <c r="F63" s="8" t="s">
        <v>9</v>
      </c>
      <c r="G63" s="18">
        <v>8800</v>
      </c>
      <c r="H63" s="18">
        <v>95</v>
      </c>
      <c r="I63" s="18">
        <f>G63*H63/1000</f>
        <v>836</v>
      </c>
      <c r="J63" s="94">
        <v>5131</v>
      </c>
      <c r="K63" s="52">
        <f t="shared" si="1"/>
        <v>836000</v>
      </c>
      <c r="L63" s="35"/>
      <c r="M63" s="2"/>
    </row>
    <row r="64" spans="1:13" x14ac:dyDescent="0.25">
      <c r="A64" s="54" t="s">
        <v>440</v>
      </c>
      <c r="B64" s="100" t="s">
        <v>439</v>
      </c>
      <c r="C64" s="104" t="s">
        <v>482</v>
      </c>
      <c r="D64" s="105" t="s">
        <v>437</v>
      </c>
      <c r="E64" s="8" t="s">
        <v>49</v>
      </c>
      <c r="F64" s="8" t="s">
        <v>9</v>
      </c>
      <c r="G64" s="18">
        <v>20000</v>
      </c>
      <c r="H64" s="18">
        <v>2</v>
      </c>
      <c r="I64" s="18">
        <f t="shared" si="3"/>
        <v>40</v>
      </c>
      <c r="J64" s="94">
        <v>4262</v>
      </c>
      <c r="K64" s="52">
        <f t="shared" si="1"/>
        <v>40000</v>
      </c>
      <c r="L64" s="35"/>
      <c r="M64" s="2"/>
    </row>
    <row r="65" spans="1:13" x14ac:dyDescent="0.25">
      <c r="A65" s="54" t="s">
        <v>183</v>
      </c>
      <c r="B65" s="100" t="s">
        <v>461</v>
      </c>
      <c r="C65" s="104" t="s">
        <v>462</v>
      </c>
      <c r="D65" s="105" t="s">
        <v>463</v>
      </c>
      <c r="E65" s="8" t="s">
        <v>181</v>
      </c>
      <c r="F65" s="8" t="s">
        <v>326</v>
      </c>
      <c r="G65" s="18">
        <v>267.3</v>
      </c>
      <c r="H65" s="18">
        <v>40000</v>
      </c>
      <c r="I65" s="18">
        <f t="shared" si="3"/>
        <v>10692</v>
      </c>
      <c r="J65" s="94">
        <v>4264</v>
      </c>
      <c r="K65" s="52">
        <f t="shared" si="1"/>
        <v>10692000</v>
      </c>
      <c r="L65" s="35"/>
      <c r="M65" s="2"/>
    </row>
    <row r="66" spans="1:13" x14ac:dyDescent="0.25">
      <c r="A66" s="54" t="s">
        <v>460</v>
      </c>
      <c r="B66" s="100">
        <v>38651160</v>
      </c>
      <c r="C66" s="104" t="s">
        <v>483</v>
      </c>
      <c r="D66" s="105" t="s">
        <v>459</v>
      </c>
      <c r="E66" s="8" t="s">
        <v>49</v>
      </c>
      <c r="F66" s="8" t="s">
        <v>9</v>
      </c>
      <c r="G66" s="18">
        <v>779000</v>
      </c>
      <c r="H66" s="18">
        <v>1</v>
      </c>
      <c r="I66" s="18">
        <f t="shared" si="3"/>
        <v>779</v>
      </c>
      <c r="J66" s="94">
        <v>5122</v>
      </c>
      <c r="K66" s="52">
        <f t="shared" si="1"/>
        <v>779000</v>
      </c>
      <c r="L66" s="35"/>
      <c r="M66" s="2"/>
    </row>
    <row r="67" spans="1:13" x14ac:dyDescent="0.25">
      <c r="A67" s="54" t="s">
        <v>465</v>
      </c>
      <c r="B67" s="100">
        <v>22851200</v>
      </c>
      <c r="C67" s="104" t="s">
        <v>484</v>
      </c>
      <c r="D67" s="105" t="s">
        <v>466</v>
      </c>
      <c r="E67" s="8" t="s">
        <v>181</v>
      </c>
      <c r="F67" s="8" t="s">
        <v>9</v>
      </c>
      <c r="G67" s="18">
        <v>35</v>
      </c>
      <c r="H67" s="18">
        <v>120</v>
      </c>
      <c r="I67" s="18">
        <f t="shared" si="3"/>
        <v>4.2</v>
      </c>
      <c r="J67" s="94">
        <v>4261</v>
      </c>
      <c r="K67" s="52">
        <f t="shared" si="1"/>
        <v>4200</v>
      </c>
      <c r="L67" s="35"/>
      <c r="M67" s="2"/>
    </row>
    <row r="68" spans="1:13" x14ac:dyDescent="0.25">
      <c r="A68" s="54" t="s">
        <v>465</v>
      </c>
      <c r="B68" s="100">
        <v>22811150</v>
      </c>
      <c r="C68" s="104" t="s">
        <v>485</v>
      </c>
      <c r="D68" s="105" t="s">
        <v>467</v>
      </c>
      <c r="E68" s="8" t="s">
        <v>181</v>
      </c>
      <c r="F68" s="8" t="s">
        <v>9</v>
      </c>
      <c r="G68" s="18">
        <v>94.8</v>
      </c>
      <c r="H68" s="18">
        <v>200</v>
      </c>
      <c r="I68" s="18">
        <f t="shared" si="3"/>
        <v>18.96</v>
      </c>
      <c r="J68" s="94">
        <v>4261</v>
      </c>
      <c r="K68" s="52">
        <f t="shared" si="1"/>
        <v>18960</v>
      </c>
      <c r="L68" s="35"/>
      <c r="M68" s="2"/>
    </row>
    <row r="69" spans="1:13" x14ac:dyDescent="0.25">
      <c r="A69" s="54" t="s">
        <v>468</v>
      </c>
      <c r="B69" s="100" t="s">
        <v>469</v>
      </c>
      <c r="C69" s="104" t="s">
        <v>470</v>
      </c>
      <c r="D69" s="105" t="s">
        <v>471</v>
      </c>
      <c r="E69" s="8" t="s">
        <v>181</v>
      </c>
      <c r="F69" s="8" t="s">
        <v>9</v>
      </c>
      <c r="G69" s="18">
        <v>8.6999999999999993</v>
      </c>
      <c r="H69" s="18">
        <v>200</v>
      </c>
      <c r="I69" s="18">
        <f t="shared" si="3"/>
        <v>1.7399999999999998</v>
      </c>
      <c r="J69" s="94">
        <v>4261</v>
      </c>
      <c r="K69" s="52">
        <f t="shared" si="1"/>
        <v>1739.9999999999998</v>
      </c>
      <c r="L69" s="35"/>
      <c r="M69" s="2"/>
    </row>
    <row r="70" spans="1:13" x14ac:dyDescent="0.25">
      <c r="A70" s="54" t="s">
        <v>468</v>
      </c>
      <c r="B70" s="100" t="s">
        <v>472</v>
      </c>
      <c r="C70" s="104" t="s">
        <v>486</v>
      </c>
      <c r="D70" s="105" t="s">
        <v>473</v>
      </c>
      <c r="E70" s="8" t="s">
        <v>181</v>
      </c>
      <c r="F70" s="8" t="s">
        <v>474</v>
      </c>
      <c r="G70" s="18">
        <v>38.4</v>
      </c>
      <c r="H70" s="18">
        <v>200</v>
      </c>
      <c r="I70" s="18">
        <f t="shared" si="3"/>
        <v>7.68</v>
      </c>
      <c r="J70" s="94">
        <v>4261</v>
      </c>
      <c r="K70" s="52">
        <f t="shared" si="1"/>
        <v>7680</v>
      </c>
      <c r="L70" s="35"/>
      <c r="M70" s="2"/>
    </row>
    <row r="71" spans="1:13" x14ac:dyDescent="0.25">
      <c r="A71" s="54" t="s">
        <v>468</v>
      </c>
      <c r="B71" s="100" t="s">
        <v>475</v>
      </c>
      <c r="C71" s="104" t="s">
        <v>476</v>
      </c>
      <c r="D71" s="105" t="s">
        <v>477</v>
      </c>
      <c r="E71" s="8" t="s">
        <v>181</v>
      </c>
      <c r="F71" s="8" t="s">
        <v>9</v>
      </c>
      <c r="G71" s="18">
        <v>127.5</v>
      </c>
      <c r="H71" s="18">
        <v>80</v>
      </c>
      <c r="I71" s="18">
        <f t="shared" si="3"/>
        <v>10.199999999999999</v>
      </c>
      <c r="J71" s="94">
        <v>4261</v>
      </c>
      <c r="K71" s="52">
        <f t="shared" si="1"/>
        <v>10200</v>
      </c>
      <c r="L71" s="35"/>
      <c r="M71" s="2"/>
    </row>
    <row r="72" spans="1:13" x14ac:dyDescent="0.25">
      <c r="A72" s="54" t="s">
        <v>478</v>
      </c>
      <c r="B72" s="100">
        <v>35821400</v>
      </c>
      <c r="C72" s="104" t="s">
        <v>487</v>
      </c>
      <c r="D72" s="105" t="s">
        <v>479</v>
      </c>
      <c r="E72" s="8" t="s">
        <v>181</v>
      </c>
      <c r="F72" s="8" t="s">
        <v>9</v>
      </c>
      <c r="G72" s="18">
        <v>2600</v>
      </c>
      <c r="H72" s="18">
        <v>150</v>
      </c>
      <c r="I72" s="18">
        <f t="shared" si="3"/>
        <v>390</v>
      </c>
      <c r="J72" s="94">
        <v>4261</v>
      </c>
      <c r="K72" s="52">
        <f t="shared" si="1"/>
        <v>390000</v>
      </c>
      <c r="L72" s="35"/>
      <c r="M72" s="2"/>
    </row>
    <row r="73" spans="1:13" x14ac:dyDescent="0.25">
      <c r="A73" s="54" t="s">
        <v>478</v>
      </c>
      <c r="B73" s="100">
        <v>35821400</v>
      </c>
      <c r="C73" s="104" t="s">
        <v>487</v>
      </c>
      <c r="D73" s="105" t="s">
        <v>480</v>
      </c>
      <c r="E73" s="8" t="s">
        <v>181</v>
      </c>
      <c r="F73" s="8" t="s">
        <v>9</v>
      </c>
      <c r="G73" s="18">
        <v>1400</v>
      </c>
      <c r="H73" s="18">
        <v>200</v>
      </c>
      <c r="I73" s="18">
        <f t="shared" si="3"/>
        <v>280</v>
      </c>
      <c r="J73" s="94">
        <v>4261</v>
      </c>
      <c r="K73" s="52">
        <f t="shared" si="1"/>
        <v>280000</v>
      </c>
      <c r="L73" s="35"/>
      <c r="M73" s="2"/>
    </row>
    <row r="74" spans="1:13" x14ac:dyDescent="0.25">
      <c r="A74" s="54" t="s">
        <v>489</v>
      </c>
      <c r="B74" s="100">
        <v>32421400</v>
      </c>
      <c r="C74" s="104" t="s">
        <v>488</v>
      </c>
      <c r="D74" s="105" t="s">
        <v>490</v>
      </c>
      <c r="E74" s="8" t="s">
        <v>49</v>
      </c>
      <c r="F74" s="8" t="s">
        <v>9</v>
      </c>
      <c r="G74" s="18">
        <v>34900</v>
      </c>
      <c r="H74" s="18">
        <v>1</v>
      </c>
      <c r="I74" s="18">
        <f t="shared" si="3"/>
        <v>34.9</v>
      </c>
      <c r="J74" s="94">
        <v>5122</v>
      </c>
      <c r="K74" s="52">
        <f t="shared" si="1"/>
        <v>34900</v>
      </c>
      <c r="L74" s="35"/>
      <c r="M74" s="2"/>
    </row>
    <row r="75" spans="1:13" x14ac:dyDescent="0.25">
      <c r="A75" s="54" t="s">
        <v>499</v>
      </c>
      <c r="B75" s="100" t="s">
        <v>498</v>
      </c>
      <c r="C75" s="104" t="s">
        <v>618</v>
      </c>
      <c r="D75" s="105" t="s">
        <v>491</v>
      </c>
      <c r="E75" s="8" t="s">
        <v>49</v>
      </c>
      <c r="F75" s="8" t="s">
        <v>371</v>
      </c>
      <c r="G75" s="18">
        <v>9000</v>
      </c>
      <c r="H75" s="18">
        <v>30</v>
      </c>
      <c r="I75" s="18">
        <f t="shared" si="3"/>
        <v>270</v>
      </c>
      <c r="J75" s="94">
        <v>4264</v>
      </c>
      <c r="K75" s="52">
        <f t="shared" si="1"/>
        <v>270000</v>
      </c>
      <c r="L75" s="35"/>
      <c r="M75" s="2"/>
    </row>
    <row r="76" spans="1:13" x14ac:dyDescent="0.25">
      <c r="A76" s="54" t="s">
        <v>499</v>
      </c>
      <c r="B76" s="100" t="s">
        <v>498</v>
      </c>
      <c r="C76" s="104" t="s">
        <v>618</v>
      </c>
      <c r="D76" s="105" t="s">
        <v>492</v>
      </c>
      <c r="E76" s="8" t="s">
        <v>49</v>
      </c>
      <c r="F76" s="8" t="s">
        <v>371</v>
      </c>
      <c r="G76" s="18">
        <v>7500</v>
      </c>
      <c r="H76" s="18">
        <v>80</v>
      </c>
      <c r="I76" s="18">
        <f t="shared" si="3"/>
        <v>600</v>
      </c>
      <c r="J76" s="94">
        <v>4264</v>
      </c>
      <c r="K76" s="52">
        <f t="shared" si="1"/>
        <v>600000</v>
      </c>
      <c r="L76" s="35"/>
      <c r="M76" s="2"/>
    </row>
    <row r="77" spans="1:13" x14ac:dyDescent="0.25">
      <c r="A77" s="54" t="s">
        <v>499</v>
      </c>
      <c r="B77" s="100" t="s">
        <v>500</v>
      </c>
      <c r="C77" s="104" t="s">
        <v>619</v>
      </c>
      <c r="D77" s="105" t="s">
        <v>493</v>
      </c>
      <c r="E77" s="8" t="s">
        <v>49</v>
      </c>
      <c r="F77" s="8" t="s">
        <v>371</v>
      </c>
      <c r="G77" s="18">
        <v>6000</v>
      </c>
      <c r="H77" s="18">
        <v>21</v>
      </c>
      <c r="I77" s="18">
        <f t="shared" si="3"/>
        <v>126</v>
      </c>
      <c r="J77" s="94">
        <v>4264</v>
      </c>
      <c r="K77" s="52">
        <f t="shared" si="1"/>
        <v>126000</v>
      </c>
      <c r="L77" s="35"/>
      <c r="M77" s="2"/>
    </row>
    <row r="78" spans="1:13" x14ac:dyDescent="0.25">
      <c r="A78" s="54" t="s">
        <v>628</v>
      </c>
      <c r="B78" s="100" t="s">
        <v>620</v>
      </c>
      <c r="C78" s="104" t="s">
        <v>621</v>
      </c>
      <c r="D78" s="105" t="s">
        <v>494</v>
      </c>
      <c r="E78" s="8" t="s">
        <v>49</v>
      </c>
      <c r="F78" s="8" t="s">
        <v>9</v>
      </c>
      <c r="G78" s="18">
        <v>35000</v>
      </c>
      <c r="H78" s="18">
        <v>20</v>
      </c>
      <c r="I78" s="18">
        <f t="shared" si="3"/>
        <v>700</v>
      </c>
      <c r="J78" s="94">
        <v>4264</v>
      </c>
      <c r="K78" s="52">
        <f t="shared" si="1"/>
        <v>700000</v>
      </c>
      <c r="L78" s="35"/>
      <c r="M78" s="2"/>
    </row>
    <row r="79" spans="1:13" x14ac:dyDescent="0.25">
      <c r="A79" s="54" t="s">
        <v>628</v>
      </c>
      <c r="B79" s="100" t="s">
        <v>622</v>
      </c>
      <c r="C79" s="104" t="s">
        <v>623</v>
      </c>
      <c r="D79" s="105" t="s">
        <v>495</v>
      </c>
      <c r="E79" s="8" t="s">
        <v>49</v>
      </c>
      <c r="F79" s="8" t="s">
        <v>9</v>
      </c>
      <c r="G79" s="18">
        <v>50000</v>
      </c>
      <c r="H79" s="18">
        <v>2</v>
      </c>
      <c r="I79" s="18">
        <f t="shared" si="3"/>
        <v>100</v>
      </c>
      <c r="J79" s="94">
        <v>4264</v>
      </c>
      <c r="K79" s="52">
        <f t="shared" si="1"/>
        <v>100000</v>
      </c>
      <c r="L79" s="35"/>
      <c r="M79" s="2"/>
    </row>
    <row r="80" spans="1:13" x14ac:dyDescent="0.25">
      <c r="A80" s="54" t="s">
        <v>628</v>
      </c>
      <c r="B80" s="100" t="s">
        <v>624</v>
      </c>
      <c r="C80" s="104" t="s">
        <v>625</v>
      </c>
      <c r="D80" s="105" t="s">
        <v>496</v>
      </c>
      <c r="E80" s="8" t="s">
        <v>49</v>
      </c>
      <c r="F80" s="8" t="s">
        <v>9</v>
      </c>
      <c r="G80" s="18">
        <v>55000</v>
      </c>
      <c r="H80" s="18">
        <v>1</v>
      </c>
      <c r="I80" s="18">
        <f t="shared" si="3"/>
        <v>55</v>
      </c>
      <c r="J80" s="94">
        <v>4264</v>
      </c>
      <c r="K80" s="52">
        <f t="shared" si="1"/>
        <v>55000</v>
      </c>
      <c r="L80" s="35"/>
      <c r="M80" s="2"/>
    </row>
    <row r="81" spans="1:13" x14ac:dyDescent="0.25">
      <c r="A81" s="54" t="s">
        <v>628</v>
      </c>
      <c r="B81" s="100" t="s">
        <v>626</v>
      </c>
      <c r="C81" s="104" t="s">
        <v>627</v>
      </c>
      <c r="D81" s="105" t="s">
        <v>497</v>
      </c>
      <c r="E81" s="8" t="s">
        <v>49</v>
      </c>
      <c r="F81" s="8" t="s">
        <v>9</v>
      </c>
      <c r="G81" s="18">
        <v>70000</v>
      </c>
      <c r="H81" s="18">
        <v>2</v>
      </c>
      <c r="I81" s="18">
        <f t="shared" si="3"/>
        <v>140</v>
      </c>
      <c r="J81" s="94">
        <v>4264</v>
      </c>
      <c r="K81" s="52">
        <f t="shared" si="1"/>
        <v>140000</v>
      </c>
      <c r="L81" s="35"/>
      <c r="M81" s="2"/>
    </row>
    <row r="82" spans="1:13" x14ac:dyDescent="0.25">
      <c r="A82" s="54" t="s">
        <v>468</v>
      </c>
      <c r="B82" s="100" t="s">
        <v>504</v>
      </c>
      <c r="C82" s="6" t="s">
        <v>505</v>
      </c>
      <c r="D82" s="6" t="s">
        <v>506</v>
      </c>
      <c r="E82" s="8" t="s">
        <v>181</v>
      </c>
      <c r="F82" s="8" t="s">
        <v>474</v>
      </c>
      <c r="G82" s="18">
        <v>1452</v>
      </c>
      <c r="H82" s="18">
        <v>1500</v>
      </c>
      <c r="I82" s="18">
        <f t="shared" si="3"/>
        <v>2178</v>
      </c>
      <c r="J82" s="97">
        <v>4261</v>
      </c>
      <c r="K82" s="16">
        <f t="shared" ref="K82:K163" si="4">G82*H82</f>
        <v>2178000</v>
      </c>
      <c r="L82" s="35"/>
      <c r="M82" s="2"/>
    </row>
    <row r="83" spans="1:13" x14ac:dyDescent="0.25">
      <c r="A83" s="54" t="s">
        <v>507</v>
      </c>
      <c r="B83" s="100">
        <v>33411400</v>
      </c>
      <c r="C83" s="6" t="s">
        <v>508</v>
      </c>
      <c r="D83" s="6" t="s">
        <v>509</v>
      </c>
      <c r="E83" s="8" t="s">
        <v>181</v>
      </c>
      <c r="F83" s="8" t="s">
        <v>9</v>
      </c>
      <c r="G83" s="18">
        <v>685.71428571428567</v>
      </c>
      <c r="H83" s="18">
        <v>350</v>
      </c>
      <c r="I83" s="18">
        <f t="shared" si="3"/>
        <v>239.99999999999997</v>
      </c>
      <c r="J83" s="97">
        <v>4261</v>
      </c>
      <c r="K83" s="16">
        <f t="shared" si="4"/>
        <v>239999.99999999997</v>
      </c>
      <c r="L83" s="35"/>
      <c r="M83" s="2"/>
    </row>
    <row r="84" spans="1:13" x14ac:dyDescent="0.25">
      <c r="A84" s="54" t="s">
        <v>465</v>
      </c>
      <c r="B84" s="100">
        <v>22811110</v>
      </c>
      <c r="C84" s="6" t="s">
        <v>510</v>
      </c>
      <c r="D84" s="6" t="s">
        <v>511</v>
      </c>
      <c r="E84" s="8" t="s">
        <v>181</v>
      </c>
      <c r="F84" s="8" t="s">
        <v>9</v>
      </c>
      <c r="G84" s="18">
        <v>1980</v>
      </c>
      <c r="H84" s="18">
        <v>6</v>
      </c>
      <c r="I84" s="18">
        <f t="shared" si="3"/>
        <v>11.88</v>
      </c>
      <c r="J84" s="97">
        <v>4261</v>
      </c>
      <c r="K84" s="16">
        <f t="shared" si="4"/>
        <v>11880</v>
      </c>
      <c r="L84" s="35"/>
      <c r="M84" s="2"/>
    </row>
    <row r="85" spans="1:13" x14ac:dyDescent="0.25">
      <c r="A85" s="54" t="s">
        <v>465</v>
      </c>
      <c r="B85" s="100">
        <v>22811110</v>
      </c>
      <c r="C85" s="6" t="s">
        <v>510</v>
      </c>
      <c r="D85" s="6" t="s">
        <v>512</v>
      </c>
      <c r="E85" s="8" t="s">
        <v>181</v>
      </c>
      <c r="F85" s="8" t="s">
        <v>9</v>
      </c>
      <c r="G85" s="18">
        <v>970.2</v>
      </c>
      <c r="H85" s="18">
        <v>60</v>
      </c>
      <c r="I85" s="18">
        <f t="shared" si="3"/>
        <v>58.212000000000003</v>
      </c>
      <c r="J85" s="97">
        <v>4261</v>
      </c>
      <c r="K85" s="16">
        <f t="shared" si="4"/>
        <v>58212</v>
      </c>
      <c r="L85" s="35"/>
      <c r="M85" s="2"/>
    </row>
    <row r="86" spans="1:13" x14ac:dyDescent="0.25">
      <c r="A86" s="54" t="s">
        <v>465</v>
      </c>
      <c r="B86" s="100">
        <v>22811110</v>
      </c>
      <c r="C86" s="6" t="s">
        <v>510</v>
      </c>
      <c r="D86" s="6" t="s">
        <v>513</v>
      </c>
      <c r="E86" s="8" t="s">
        <v>181</v>
      </c>
      <c r="F86" s="8" t="s">
        <v>9</v>
      </c>
      <c r="G86" s="18">
        <v>880</v>
      </c>
      <c r="H86" s="18">
        <v>30</v>
      </c>
      <c r="I86" s="18">
        <f t="shared" si="3"/>
        <v>26.4</v>
      </c>
      <c r="J86" s="97">
        <v>4261</v>
      </c>
      <c r="K86" s="16">
        <f t="shared" si="4"/>
        <v>26400</v>
      </c>
      <c r="L86" s="35"/>
      <c r="M86" s="2"/>
    </row>
    <row r="87" spans="1:13" x14ac:dyDescent="0.25">
      <c r="A87" s="54" t="s">
        <v>465</v>
      </c>
      <c r="B87" s="100">
        <v>22811110</v>
      </c>
      <c r="C87" s="6" t="s">
        <v>510</v>
      </c>
      <c r="D87" s="6" t="s">
        <v>514</v>
      </c>
      <c r="E87" s="8" t="s">
        <v>181</v>
      </c>
      <c r="F87" s="8" t="s">
        <v>9</v>
      </c>
      <c r="G87" s="18">
        <v>1178.08</v>
      </c>
      <c r="H87" s="18">
        <v>75</v>
      </c>
      <c r="I87" s="18">
        <f t="shared" si="3"/>
        <v>88.355999999999995</v>
      </c>
      <c r="J87" s="97">
        <v>4261</v>
      </c>
      <c r="K87" s="16">
        <f t="shared" si="4"/>
        <v>88356</v>
      </c>
      <c r="L87" s="35"/>
      <c r="M87" s="2"/>
    </row>
    <row r="88" spans="1:13" x14ac:dyDescent="0.25">
      <c r="A88" s="54" t="s">
        <v>468</v>
      </c>
      <c r="B88" s="100" t="s">
        <v>515</v>
      </c>
      <c r="C88" s="6" t="s">
        <v>516</v>
      </c>
      <c r="D88" s="6" t="s">
        <v>517</v>
      </c>
      <c r="E88" s="8" t="s">
        <v>181</v>
      </c>
      <c r="F88" s="8" t="s">
        <v>9</v>
      </c>
      <c r="G88" s="18">
        <v>88</v>
      </c>
      <c r="H88" s="18">
        <v>150</v>
      </c>
      <c r="I88" s="18">
        <f t="shared" si="3"/>
        <v>13.2</v>
      </c>
      <c r="J88" s="97">
        <v>4261</v>
      </c>
      <c r="K88" s="16">
        <f t="shared" si="4"/>
        <v>13200</v>
      </c>
      <c r="L88" s="35"/>
      <c r="M88" s="2"/>
    </row>
    <row r="89" spans="1:13" x14ac:dyDescent="0.25">
      <c r="A89" s="54" t="s">
        <v>468</v>
      </c>
      <c r="B89" s="100" t="s">
        <v>515</v>
      </c>
      <c r="C89" s="6" t="s">
        <v>516</v>
      </c>
      <c r="D89" s="6" t="s">
        <v>518</v>
      </c>
      <c r="E89" s="8" t="s">
        <v>181</v>
      </c>
      <c r="F89" s="8" t="s">
        <v>9</v>
      </c>
      <c r="G89" s="18">
        <v>88</v>
      </c>
      <c r="H89" s="18">
        <v>150</v>
      </c>
      <c r="I89" s="18">
        <f t="shared" si="3"/>
        <v>13.2</v>
      </c>
      <c r="J89" s="97">
        <v>4261</v>
      </c>
      <c r="K89" s="16">
        <f t="shared" si="4"/>
        <v>13200</v>
      </c>
      <c r="L89" s="35"/>
      <c r="M89" s="2"/>
    </row>
    <row r="90" spans="1:13" x14ac:dyDescent="0.25">
      <c r="A90" s="54" t="s">
        <v>468</v>
      </c>
      <c r="B90" s="100" t="s">
        <v>515</v>
      </c>
      <c r="C90" s="6" t="s">
        <v>516</v>
      </c>
      <c r="D90" s="6" t="s">
        <v>519</v>
      </c>
      <c r="E90" s="8" t="s">
        <v>181</v>
      </c>
      <c r="F90" s="8" t="s">
        <v>9</v>
      </c>
      <c r="G90" s="18">
        <v>34.628571428571426</v>
      </c>
      <c r="H90" s="18">
        <v>1400</v>
      </c>
      <c r="I90" s="18">
        <f t="shared" si="3"/>
        <v>48.48</v>
      </c>
      <c r="J90" s="97">
        <v>4261</v>
      </c>
      <c r="K90" s="16">
        <f t="shared" si="4"/>
        <v>48480</v>
      </c>
      <c r="L90" s="35"/>
      <c r="M90" s="2"/>
    </row>
    <row r="91" spans="1:13" x14ac:dyDescent="0.25">
      <c r="A91" s="54" t="s">
        <v>465</v>
      </c>
      <c r="B91" s="100">
        <v>22851100</v>
      </c>
      <c r="C91" s="6" t="s">
        <v>520</v>
      </c>
      <c r="D91" s="6" t="s">
        <v>521</v>
      </c>
      <c r="E91" s="8" t="s">
        <v>181</v>
      </c>
      <c r="F91" s="8" t="s">
        <v>9</v>
      </c>
      <c r="G91" s="18">
        <v>46.2</v>
      </c>
      <c r="H91" s="18">
        <v>1000</v>
      </c>
      <c r="I91" s="18">
        <f t="shared" si="3"/>
        <v>46.2</v>
      </c>
      <c r="J91" s="97">
        <v>4261</v>
      </c>
      <c r="K91" s="16">
        <f t="shared" si="4"/>
        <v>46200</v>
      </c>
      <c r="L91" s="35"/>
      <c r="M91" s="2"/>
    </row>
    <row r="92" spans="1:13" x14ac:dyDescent="0.25">
      <c r="A92" s="54" t="s">
        <v>465</v>
      </c>
      <c r="B92" s="100">
        <v>22851100</v>
      </c>
      <c r="C92" s="6" t="s">
        <v>520</v>
      </c>
      <c r="D92" s="6" t="s">
        <v>522</v>
      </c>
      <c r="E92" s="8" t="s">
        <v>181</v>
      </c>
      <c r="F92" s="8" t="s">
        <v>9</v>
      </c>
      <c r="G92" s="18">
        <v>234</v>
      </c>
      <c r="H92" s="18">
        <v>200</v>
      </c>
      <c r="I92" s="18">
        <f t="shared" si="3"/>
        <v>46.8</v>
      </c>
      <c r="J92" s="97">
        <v>4261</v>
      </c>
      <c r="K92" s="16">
        <f t="shared" si="4"/>
        <v>46800</v>
      </c>
      <c r="L92" s="35"/>
      <c r="M92" s="2"/>
    </row>
    <row r="93" spans="1:13" x14ac:dyDescent="0.25">
      <c r="A93" s="54" t="s">
        <v>465</v>
      </c>
      <c r="B93" s="100">
        <v>22851200</v>
      </c>
      <c r="C93" s="6" t="s">
        <v>523</v>
      </c>
      <c r="D93" s="6" t="s">
        <v>524</v>
      </c>
      <c r="E93" s="8" t="s">
        <v>181</v>
      </c>
      <c r="F93" s="8" t="s">
        <v>9</v>
      </c>
      <c r="G93" s="18">
        <v>275.07692307692309</v>
      </c>
      <c r="H93" s="18">
        <v>650</v>
      </c>
      <c r="I93" s="18">
        <f t="shared" si="3"/>
        <v>178.8</v>
      </c>
      <c r="J93" s="97">
        <v>4261</v>
      </c>
      <c r="K93" s="16">
        <f t="shared" si="4"/>
        <v>178800</v>
      </c>
      <c r="L93" s="35"/>
      <c r="M93" s="2"/>
    </row>
    <row r="94" spans="1:13" x14ac:dyDescent="0.25">
      <c r="A94" s="54" t="s">
        <v>465</v>
      </c>
      <c r="B94" s="100">
        <v>22851200</v>
      </c>
      <c r="C94" s="6" t="s">
        <v>523</v>
      </c>
      <c r="D94" s="6" t="s">
        <v>525</v>
      </c>
      <c r="E94" s="8" t="s">
        <v>181</v>
      </c>
      <c r="F94" s="8" t="s">
        <v>9</v>
      </c>
      <c r="G94" s="18">
        <v>289.09090909090907</v>
      </c>
      <c r="H94" s="18">
        <v>220</v>
      </c>
      <c r="I94" s="18">
        <f t="shared" si="3"/>
        <v>63.599999999999994</v>
      </c>
      <c r="J94" s="97">
        <v>4261</v>
      </c>
      <c r="K94" s="16">
        <f t="shared" si="4"/>
        <v>63599.999999999993</v>
      </c>
      <c r="L94" s="35"/>
      <c r="M94" s="2"/>
    </row>
    <row r="95" spans="1:13" x14ac:dyDescent="0.25">
      <c r="A95" s="54" t="s">
        <v>465</v>
      </c>
      <c r="B95" s="100">
        <v>22851200</v>
      </c>
      <c r="C95" s="6" t="s">
        <v>523</v>
      </c>
      <c r="D95" s="6" t="s">
        <v>526</v>
      </c>
      <c r="E95" s="8" t="s">
        <v>181</v>
      </c>
      <c r="F95" s="8" t="s">
        <v>9</v>
      </c>
      <c r="G95" s="18">
        <v>141.6</v>
      </c>
      <c r="H95" s="18">
        <v>50</v>
      </c>
      <c r="I95" s="18">
        <f t="shared" si="3"/>
        <v>7.08</v>
      </c>
      <c r="J95" s="97">
        <v>4261</v>
      </c>
      <c r="K95" s="16">
        <f t="shared" si="4"/>
        <v>7080</v>
      </c>
      <c r="L95" s="35"/>
      <c r="M95" s="2"/>
    </row>
    <row r="96" spans="1:13" x14ac:dyDescent="0.25">
      <c r="A96" s="54" t="s">
        <v>465</v>
      </c>
      <c r="B96" s="100">
        <v>22851200</v>
      </c>
      <c r="C96" s="6" t="s">
        <v>523</v>
      </c>
      <c r="D96" s="6" t="s">
        <v>527</v>
      </c>
      <c r="E96" s="8" t="s">
        <v>181</v>
      </c>
      <c r="F96" s="8" t="s">
        <v>9</v>
      </c>
      <c r="G96" s="18">
        <v>465</v>
      </c>
      <c r="H96" s="18">
        <v>40</v>
      </c>
      <c r="I96" s="18">
        <f t="shared" si="3"/>
        <v>18.600000000000001</v>
      </c>
      <c r="J96" s="97">
        <v>4261</v>
      </c>
      <c r="K96" s="16">
        <f t="shared" si="4"/>
        <v>18600</v>
      </c>
      <c r="L96" s="35"/>
      <c r="M96" s="2"/>
    </row>
    <row r="97" spans="1:13" x14ac:dyDescent="0.25">
      <c r="A97" s="54" t="s">
        <v>465</v>
      </c>
      <c r="B97" s="100">
        <v>22851200</v>
      </c>
      <c r="C97" s="6" t="s">
        <v>523</v>
      </c>
      <c r="D97" s="6" t="s">
        <v>528</v>
      </c>
      <c r="E97" s="8" t="s">
        <v>181</v>
      </c>
      <c r="F97" s="8" t="s">
        <v>9</v>
      </c>
      <c r="G97" s="18">
        <v>162</v>
      </c>
      <c r="H97" s="18">
        <v>200</v>
      </c>
      <c r="I97" s="18">
        <f t="shared" si="3"/>
        <v>32.4</v>
      </c>
      <c r="J97" s="97">
        <v>4261</v>
      </c>
      <c r="K97" s="16">
        <f t="shared" si="4"/>
        <v>32400</v>
      </c>
      <c r="L97" s="35"/>
      <c r="M97" s="2"/>
    </row>
    <row r="98" spans="1:13" x14ac:dyDescent="0.25">
      <c r="A98" s="54" t="s">
        <v>468</v>
      </c>
      <c r="B98" s="100" t="s">
        <v>529</v>
      </c>
      <c r="C98" s="6" t="s">
        <v>530</v>
      </c>
      <c r="D98" s="6" t="s">
        <v>531</v>
      </c>
      <c r="E98" s="8" t="s">
        <v>181</v>
      </c>
      <c r="F98" s="8" t="s">
        <v>9</v>
      </c>
      <c r="G98" s="18">
        <v>1600</v>
      </c>
      <c r="H98" s="18">
        <v>30</v>
      </c>
      <c r="I98" s="18">
        <f t="shared" si="3"/>
        <v>48</v>
      </c>
      <c r="J98" s="97">
        <v>4261</v>
      </c>
      <c r="K98" s="16">
        <f t="shared" si="4"/>
        <v>48000</v>
      </c>
      <c r="L98" s="35"/>
      <c r="M98" s="2"/>
    </row>
    <row r="99" spans="1:13" x14ac:dyDescent="0.25">
      <c r="A99" s="54" t="s">
        <v>468</v>
      </c>
      <c r="B99" s="100">
        <v>30197236</v>
      </c>
      <c r="C99" s="6" t="s">
        <v>532</v>
      </c>
      <c r="D99" s="6" t="s">
        <v>533</v>
      </c>
      <c r="E99" s="8" t="s">
        <v>181</v>
      </c>
      <c r="F99" s="8" t="s">
        <v>9</v>
      </c>
      <c r="G99" s="18">
        <v>244.99200000000002</v>
      </c>
      <c r="H99" s="18">
        <v>200</v>
      </c>
      <c r="I99" s="18">
        <f t="shared" si="3"/>
        <v>48.998400000000004</v>
      </c>
      <c r="J99" s="97">
        <v>4261</v>
      </c>
      <c r="K99" s="16">
        <f t="shared" si="4"/>
        <v>48998.400000000001</v>
      </c>
      <c r="L99" s="35"/>
      <c r="M99" s="2"/>
    </row>
    <row r="100" spans="1:13" ht="29.25" customHeight="1" x14ac:dyDescent="0.25">
      <c r="A100" s="54" t="s">
        <v>247</v>
      </c>
      <c r="B100" s="100">
        <v>39263200</v>
      </c>
      <c r="C100" s="6" t="s">
        <v>534</v>
      </c>
      <c r="D100" s="6" t="s">
        <v>535</v>
      </c>
      <c r="E100" s="8" t="s">
        <v>181</v>
      </c>
      <c r="F100" s="8" t="s">
        <v>9</v>
      </c>
      <c r="G100" s="18">
        <v>543.6</v>
      </c>
      <c r="H100" s="18">
        <v>10</v>
      </c>
      <c r="I100" s="18">
        <f t="shared" si="3"/>
        <v>5.4359999999999999</v>
      </c>
      <c r="J100" s="97">
        <v>4261</v>
      </c>
      <c r="K100" s="16">
        <f t="shared" si="4"/>
        <v>5436</v>
      </c>
      <c r="L100" s="35"/>
      <c r="M100" s="2"/>
    </row>
    <row r="101" spans="1:13" ht="27" x14ac:dyDescent="0.25">
      <c r="A101" s="54" t="s">
        <v>247</v>
      </c>
      <c r="B101" s="100">
        <v>39263200</v>
      </c>
      <c r="C101" s="6" t="s">
        <v>534</v>
      </c>
      <c r="D101" s="6" t="s">
        <v>536</v>
      </c>
      <c r="E101" s="8" t="s">
        <v>181</v>
      </c>
      <c r="F101" s="8" t="s">
        <v>9</v>
      </c>
      <c r="G101" s="18">
        <v>445.5</v>
      </c>
      <c r="H101" s="18">
        <v>40</v>
      </c>
      <c r="I101" s="18">
        <f t="shared" si="3"/>
        <v>17.82</v>
      </c>
      <c r="J101" s="97">
        <v>4261</v>
      </c>
      <c r="K101" s="16">
        <f t="shared" si="4"/>
        <v>17820</v>
      </c>
      <c r="L101" s="35"/>
      <c r="M101" s="2"/>
    </row>
    <row r="102" spans="1:13" ht="27" x14ac:dyDescent="0.25">
      <c r="A102" s="54" t="s">
        <v>247</v>
      </c>
      <c r="B102" s="100">
        <v>39263200</v>
      </c>
      <c r="C102" s="6" t="s">
        <v>534</v>
      </c>
      <c r="D102" s="6" t="s">
        <v>537</v>
      </c>
      <c r="E102" s="8" t="s">
        <v>181</v>
      </c>
      <c r="F102" s="8" t="s">
        <v>9</v>
      </c>
      <c r="G102" s="18">
        <v>570</v>
      </c>
      <c r="H102" s="18">
        <v>80</v>
      </c>
      <c r="I102" s="18">
        <f t="shared" si="3"/>
        <v>45.6</v>
      </c>
      <c r="J102" s="97">
        <v>4261</v>
      </c>
      <c r="K102" s="16">
        <f t="shared" si="4"/>
        <v>45600</v>
      </c>
      <c r="L102" s="35"/>
      <c r="M102" s="2"/>
    </row>
    <row r="103" spans="1:13" ht="15" customHeight="1" x14ac:dyDescent="0.25">
      <c r="A103" s="54" t="s">
        <v>468</v>
      </c>
      <c r="B103" s="100">
        <v>30192710</v>
      </c>
      <c r="C103" s="6" t="s">
        <v>538</v>
      </c>
      <c r="D103" s="6" t="s">
        <v>539</v>
      </c>
      <c r="E103" s="8" t="s">
        <v>181</v>
      </c>
      <c r="F103" s="8" t="s">
        <v>9</v>
      </c>
      <c r="G103" s="18">
        <v>51.43333333333333</v>
      </c>
      <c r="H103" s="18">
        <v>180</v>
      </c>
      <c r="I103" s="18">
        <f t="shared" si="3"/>
        <v>9.2579999999999991</v>
      </c>
      <c r="J103" s="97">
        <v>4261</v>
      </c>
      <c r="K103" s="16">
        <f t="shared" si="4"/>
        <v>9258</v>
      </c>
      <c r="L103" s="35"/>
      <c r="M103" s="2"/>
    </row>
    <row r="104" spans="1:13" ht="15" customHeight="1" x14ac:dyDescent="0.25">
      <c r="A104" s="54" t="s">
        <v>540</v>
      </c>
      <c r="B104" s="100">
        <v>37821130</v>
      </c>
      <c r="C104" s="6" t="s">
        <v>541</v>
      </c>
      <c r="D104" s="6" t="s">
        <v>542</v>
      </c>
      <c r="E104" s="8" t="s">
        <v>181</v>
      </c>
      <c r="F104" s="8" t="s">
        <v>9</v>
      </c>
      <c r="G104" s="18">
        <v>22.5</v>
      </c>
      <c r="H104" s="18">
        <v>320</v>
      </c>
      <c r="I104" s="18">
        <f t="shared" si="3"/>
        <v>7.2</v>
      </c>
      <c r="J104" s="97">
        <v>4261</v>
      </c>
      <c r="K104" s="16">
        <f t="shared" si="4"/>
        <v>7200</v>
      </c>
      <c r="L104" s="35"/>
      <c r="M104" s="2"/>
    </row>
    <row r="105" spans="1:13" ht="15" customHeight="1" x14ac:dyDescent="0.25">
      <c r="A105" s="54" t="s">
        <v>468</v>
      </c>
      <c r="B105" s="100">
        <v>30199238</v>
      </c>
      <c r="C105" s="6" t="s">
        <v>543</v>
      </c>
      <c r="D105" s="6" t="s">
        <v>544</v>
      </c>
      <c r="E105" s="8" t="s">
        <v>181</v>
      </c>
      <c r="F105" s="8" t="s">
        <v>9</v>
      </c>
      <c r="G105" s="18">
        <v>6.15984</v>
      </c>
      <c r="H105" s="18">
        <v>2500</v>
      </c>
      <c r="I105" s="18">
        <f t="shared" si="3"/>
        <v>15.3996</v>
      </c>
      <c r="J105" s="97">
        <v>4261</v>
      </c>
      <c r="K105" s="16">
        <f t="shared" si="4"/>
        <v>15399.6</v>
      </c>
      <c r="L105" s="35"/>
      <c r="M105" s="2"/>
    </row>
    <row r="106" spans="1:13" ht="15" customHeight="1" x14ac:dyDescent="0.25">
      <c r="A106" s="54" t="s">
        <v>468</v>
      </c>
      <c r="B106" s="100">
        <v>30199420</v>
      </c>
      <c r="C106" s="6" t="s">
        <v>545</v>
      </c>
      <c r="D106" s="6" t="s">
        <v>546</v>
      </c>
      <c r="E106" s="8" t="s">
        <v>181</v>
      </c>
      <c r="F106" s="8" t="s">
        <v>9</v>
      </c>
      <c r="G106" s="18">
        <v>39.349333333333334</v>
      </c>
      <c r="H106" s="18">
        <v>450</v>
      </c>
      <c r="I106" s="18">
        <f t="shared" si="3"/>
        <v>17.7072</v>
      </c>
      <c r="J106" s="97">
        <v>4261</v>
      </c>
      <c r="K106" s="16">
        <f t="shared" si="4"/>
        <v>17707.2</v>
      </c>
      <c r="L106" s="35"/>
      <c r="M106" s="2"/>
    </row>
    <row r="107" spans="1:13" ht="15" customHeight="1" x14ac:dyDescent="0.25">
      <c r="A107" s="54" t="s">
        <v>468</v>
      </c>
      <c r="B107" s="100">
        <v>30197111</v>
      </c>
      <c r="C107" s="6" t="s">
        <v>547</v>
      </c>
      <c r="D107" s="6" t="s">
        <v>548</v>
      </c>
      <c r="E107" s="8" t="s">
        <v>181</v>
      </c>
      <c r="F107" s="8" t="s">
        <v>474</v>
      </c>
      <c r="G107" s="18">
        <v>24.5</v>
      </c>
      <c r="H107" s="18">
        <v>120</v>
      </c>
      <c r="I107" s="18">
        <f t="shared" si="3"/>
        <v>2.94</v>
      </c>
      <c r="J107" s="97">
        <v>4261</v>
      </c>
      <c r="K107" s="16">
        <f t="shared" si="4"/>
        <v>2940</v>
      </c>
      <c r="L107" s="35"/>
      <c r="M107" s="2"/>
    </row>
    <row r="108" spans="1:13" x14ac:dyDescent="0.25">
      <c r="A108" s="54" t="s">
        <v>468</v>
      </c>
      <c r="B108" s="100" t="s">
        <v>549</v>
      </c>
      <c r="C108" s="6" t="s">
        <v>550</v>
      </c>
      <c r="D108" s="6" t="s">
        <v>551</v>
      </c>
      <c r="E108" s="8" t="s">
        <v>181</v>
      </c>
      <c r="F108" s="8" t="s">
        <v>474</v>
      </c>
      <c r="G108" s="18">
        <v>196.8</v>
      </c>
      <c r="H108" s="18">
        <v>10</v>
      </c>
      <c r="I108" s="18">
        <f t="shared" si="3"/>
        <v>1.968</v>
      </c>
      <c r="J108" s="97">
        <v>4261</v>
      </c>
      <c r="K108" s="16">
        <f t="shared" si="4"/>
        <v>1968</v>
      </c>
      <c r="L108" s="35"/>
      <c r="M108" s="2"/>
    </row>
    <row r="109" spans="1:13" x14ac:dyDescent="0.25">
      <c r="A109" s="54" t="s">
        <v>468</v>
      </c>
      <c r="B109" s="100" t="s">
        <v>552</v>
      </c>
      <c r="C109" s="6" t="s">
        <v>553</v>
      </c>
      <c r="D109" s="6" t="s">
        <v>554</v>
      </c>
      <c r="E109" s="8" t="s">
        <v>181</v>
      </c>
      <c r="F109" s="8" t="s">
        <v>474</v>
      </c>
      <c r="G109" s="18">
        <v>92</v>
      </c>
      <c r="H109" s="18">
        <v>30</v>
      </c>
      <c r="I109" s="18">
        <f t="shared" si="3"/>
        <v>2.76</v>
      </c>
      <c r="J109" s="97">
        <v>4261</v>
      </c>
      <c r="K109" s="16">
        <f t="shared" si="4"/>
        <v>2760</v>
      </c>
      <c r="L109" s="35"/>
      <c r="M109" s="2"/>
    </row>
    <row r="110" spans="1:13" x14ac:dyDescent="0.25">
      <c r="A110" s="54" t="s">
        <v>468</v>
      </c>
      <c r="B110" s="100" t="s">
        <v>555</v>
      </c>
      <c r="C110" s="6" t="s">
        <v>556</v>
      </c>
      <c r="D110" s="6" t="s">
        <v>557</v>
      </c>
      <c r="E110" s="8" t="s">
        <v>181</v>
      </c>
      <c r="F110" s="8" t="s">
        <v>9</v>
      </c>
      <c r="G110" s="18">
        <v>49.6</v>
      </c>
      <c r="H110" s="18">
        <v>150</v>
      </c>
      <c r="I110" s="18">
        <f t="shared" si="3"/>
        <v>7.44</v>
      </c>
      <c r="J110" s="97">
        <v>4261</v>
      </c>
      <c r="K110" s="16">
        <f t="shared" si="4"/>
        <v>7440</v>
      </c>
      <c r="L110" s="35"/>
      <c r="M110" s="2"/>
    </row>
    <row r="111" spans="1:13" x14ac:dyDescent="0.25">
      <c r="A111" s="54" t="s">
        <v>468</v>
      </c>
      <c r="B111" s="100" t="s">
        <v>555</v>
      </c>
      <c r="C111" s="6" t="s">
        <v>556</v>
      </c>
      <c r="D111" s="6" t="s">
        <v>558</v>
      </c>
      <c r="E111" s="8" t="s">
        <v>181</v>
      </c>
      <c r="F111" s="8" t="s">
        <v>9</v>
      </c>
      <c r="G111" s="18">
        <v>126</v>
      </c>
      <c r="H111" s="18">
        <v>100</v>
      </c>
      <c r="I111" s="18">
        <f t="shared" si="3"/>
        <v>12.6</v>
      </c>
      <c r="J111" s="97">
        <v>4261</v>
      </c>
      <c r="K111" s="16">
        <f t="shared" si="4"/>
        <v>12600</v>
      </c>
      <c r="L111" s="35"/>
      <c r="M111" s="2"/>
    </row>
    <row r="112" spans="1:13" x14ac:dyDescent="0.25">
      <c r="A112" s="54" t="s">
        <v>247</v>
      </c>
      <c r="B112" s="100">
        <v>39263520</v>
      </c>
      <c r="C112" s="6" t="s">
        <v>559</v>
      </c>
      <c r="D112" s="6" t="s">
        <v>560</v>
      </c>
      <c r="E112" s="8" t="s">
        <v>181</v>
      </c>
      <c r="F112" s="8" t="s">
        <v>9</v>
      </c>
      <c r="G112" s="18">
        <v>7.6</v>
      </c>
      <c r="H112" s="18">
        <v>600</v>
      </c>
      <c r="I112" s="18">
        <f t="shared" si="3"/>
        <v>4.5599999999999996</v>
      </c>
      <c r="J112" s="97">
        <v>4261</v>
      </c>
      <c r="K112" s="16">
        <f t="shared" si="4"/>
        <v>4560</v>
      </c>
      <c r="L112" s="35"/>
      <c r="M112" s="2"/>
    </row>
    <row r="113" spans="1:13" x14ac:dyDescent="0.25">
      <c r="A113" s="54" t="s">
        <v>247</v>
      </c>
      <c r="B113" s="100">
        <v>39263530</v>
      </c>
      <c r="C113" s="6" t="s">
        <v>561</v>
      </c>
      <c r="D113" s="6" t="s">
        <v>562</v>
      </c>
      <c r="E113" s="8" t="s">
        <v>181</v>
      </c>
      <c r="F113" s="8" t="s">
        <v>9</v>
      </c>
      <c r="G113" s="18">
        <v>10.8</v>
      </c>
      <c r="H113" s="18">
        <v>600</v>
      </c>
      <c r="I113" s="18">
        <f t="shared" si="3"/>
        <v>6.48</v>
      </c>
      <c r="J113" s="97">
        <v>4261</v>
      </c>
      <c r="K113" s="16">
        <f t="shared" si="4"/>
        <v>6480</v>
      </c>
      <c r="L113" s="35"/>
      <c r="M113" s="2"/>
    </row>
    <row r="114" spans="1:13" x14ac:dyDescent="0.25">
      <c r="A114" s="54" t="s">
        <v>468</v>
      </c>
      <c r="B114" s="100" t="s">
        <v>563</v>
      </c>
      <c r="C114" s="6" t="s">
        <v>564</v>
      </c>
      <c r="D114" s="6" t="s">
        <v>565</v>
      </c>
      <c r="E114" s="8" t="s">
        <v>181</v>
      </c>
      <c r="F114" s="8" t="s">
        <v>9</v>
      </c>
      <c r="G114" s="18">
        <v>144</v>
      </c>
      <c r="H114" s="18">
        <v>250</v>
      </c>
      <c r="I114" s="18">
        <f t="shared" si="3"/>
        <v>36</v>
      </c>
      <c r="J114" s="97">
        <v>4261</v>
      </c>
      <c r="K114" s="16">
        <f t="shared" si="4"/>
        <v>36000</v>
      </c>
      <c r="L114" s="35"/>
      <c r="M114" s="2"/>
    </row>
    <row r="115" spans="1:13" x14ac:dyDescent="0.25">
      <c r="A115" s="54" t="s">
        <v>468</v>
      </c>
      <c r="B115" s="100" t="s">
        <v>566</v>
      </c>
      <c r="C115" s="6" t="s">
        <v>567</v>
      </c>
      <c r="D115" s="6" t="s">
        <v>568</v>
      </c>
      <c r="E115" s="8" t="s">
        <v>181</v>
      </c>
      <c r="F115" s="8" t="s">
        <v>9</v>
      </c>
      <c r="G115" s="18">
        <v>56</v>
      </c>
      <c r="H115" s="18">
        <v>60</v>
      </c>
      <c r="I115" s="18">
        <f t="shared" si="3"/>
        <v>3.36</v>
      </c>
      <c r="J115" s="97">
        <v>4261</v>
      </c>
      <c r="K115" s="16">
        <f t="shared" si="4"/>
        <v>3360</v>
      </c>
      <c r="L115" s="35"/>
      <c r="M115" s="2"/>
    </row>
    <row r="116" spans="1:13" x14ac:dyDescent="0.25">
      <c r="A116" s="54" t="s">
        <v>468</v>
      </c>
      <c r="B116" s="100" t="s">
        <v>569</v>
      </c>
      <c r="C116" s="6" t="s">
        <v>570</v>
      </c>
      <c r="D116" s="6" t="s">
        <v>571</v>
      </c>
      <c r="E116" s="8" t="s">
        <v>181</v>
      </c>
      <c r="F116" s="8" t="s">
        <v>9</v>
      </c>
      <c r="G116" s="18">
        <v>24.8</v>
      </c>
      <c r="H116" s="18">
        <v>150</v>
      </c>
      <c r="I116" s="18">
        <f t="shared" si="3"/>
        <v>3.72</v>
      </c>
      <c r="J116" s="97">
        <v>4261</v>
      </c>
      <c r="K116" s="16">
        <f t="shared" si="4"/>
        <v>3720</v>
      </c>
      <c r="L116" s="35"/>
      <c r="M116" s="2"/>
    </row>
    <row r="117" spans="1:13" x14ac:dyDescent="0.25">
      <c r="A117" s="54" t="s">
        <v>247</v>
      </c>
      <c r="B117" s="100">
        <v>39292530</v>
      </c>
      <c r="C117" s="6" t="s">
        <v>572</v>
      </c>
      <c r="D117" s="6" t="s">
        <v>573</v>
      </c>
      <c r="E117" s="8" t="s">
        <v>181</v>
      </c>
      <c r="F117" s="8" t="s">
        <v>9</v>
      </c>
      <c r="G117" s="18">
        <v>98.88</v>
      </c>
      <c r="H117" s="18">
        <v>100</v>
      </c>
      <c r="I117" s="18">
        <f t="shared" si="3"/>
        <v>9.8879999999999999</v>
      </c>
      <c r="J117" s="97">
        <v>4261</v>
      </c>
      <c r="K117" s="16">
        <f t="shared" si="4"/>
        <v>9888</v>
      </c>
      <c r="L117" s="35"/>
      <c r="M117" s="2"/>
    </row>
    <row r="118" spans="1:13" x14ac:dyDescent="0.25">
      <c r="A118" s="54" t="s">
        <v>468</v>
      </c>
      <c r="B118" s="100" t="s">
        <v>574</v>
      </c>
      <c r="C118" s="6" t="s">
        <v>575</v>
      </c>
      <c r="D118" s="6" t="s">
        <v>576</v>
      </c>
      <c r="E118" s="8" t="s">
        <v>181</v>
      </c>
      <c r="F118" s="8" t="s">
        <v>9</v>
      </c>
      <c r="G118" s="18">
        <v>67.5</v>
      </c>
      <c r="H118" s="18">
        <v>80</v>
      </c>
      <c r="I118" s="18">
        <f t="shared" ref="I118:I181" si="5">G118*H118/1000</f>
        <v>5.4</v>
      </c>
      <c r="J118" s="97">
        <v>4261</v>
      </c>
      <c r="K118" s="16">
        <f t="shared" si="4"/>
        <v>5400</v>
      </c>
      <c r="L118" s="35"/>
      <c r="M118" s="2"/>
    </row>
    <row r="119" spans="1:13" x14ac:dyDescent="0.25">
      <c r="A119" s="54" t="s">
        <v>468</v>
      </c>
      <c r="B119" s="100" t="s">
        <v>577</v>
      </c>
      <c r="C119" s="6" t="s">
        <v>578</v>
      </c>
      <c r="D119" s="6" t="s">
        <v>579</v>
      </c>
      <c r="E119" s="8" t="s">
        <v>181</v>
      </c>
      <c r="F119" s="8" t="s">
        <v>9</v>
      </c>
      <c r="G119" s="18">
        <v>210</v>
      </c>
      <c r="H119" s="18">
        <v>40</v>
      </c>
      <c r="I119" s="18">
        <f t="shared" si="5"/>
        <v>8.4</v>
      </c>
      <c r="J119" s="97">
        <v>4261</v>
      </c>
      <c r="K119" s="16">
        <f t="shared" si="4"/>
        <v>8400</v>
      </c>
      <c r="L119" s="35"/>
      <c r="M119" s="2"/>
    </row>
    <row r="120" spans="1:13" x14ac:dyDescent="0.25">
      <c r="A120" s="54" t="s">
        <v>468</v>
      </c>
      <c r="B120" s="100" t="s">
        <v>580</v>
      </c>
      <c r="C120" s="6" t="s">
        <v>581</v>
      </c>
      <c r="D120" s="6" t="s">
        <v>582</v>
      </c>
      <c r="E120" s="8" t="s">
        <v>181</v>
      </c>
      <c r="F120" s="8" t="s">
        <v>9</v>
      </c>
      <c r="G120" s="18">
        <v>415.6</v>
      </c>
      <c r="H120" s="18">
        <v>30</v>
      </c>
      <c r="I120" s="18">
        <f t="shared" si="5"/>
        <v>12.468</v>
      </c>
      <c r="J120" s="97">
        <v>4261</v>
      </c>
      <c r="K120" s="16">
        <f t="shared" si="4"/>
        <v>12468</v>
      </c>
      <c r="L120" s="35"/>
      <c r="M120" s="2"/>
    </row>
    <row r="121" spans="1:13" x14ac:dyDescent="0.25">
      <c r="A121" s="54" t="s">
        <v>468</v>
      </c>
      <c r="B121" s="100" t="s">
        <v>583</v>
      </c>
      <c r="C121" s="6" t="s">
        <v>584</v>
      </c>
      <c r="D121" s="6" t="s">
        <v>585</v>
      </c>
      <c r="E121" s="8" t="s">
        <v>181</v>
      </c>
      <c r="F121" s="8" t="s">
        <v>9</v>
      </c>
      <c r="G121" s="18">
        <v>673.02857142857147</v>
      </c>
      <c r="H121" s="18">
        <v>35</v>
      </c>
      <c r="I121" s="18">
        <f t="shared" si="5"/>
        <v>23.556000000000001</v>
      </c>
      <c r="J121" s="97">
        <v>4261</v>
      </c>
      <c r="K121" s="16">
        <f t="shared" si="4"/>
        <v>23556</v>
      </c>
      <c r="L121" s="35"/>
      <c r="M121" s="2"/>
    </row>
    <row r="122" spans="1:13" x14ac:dyDescent="0.25">
      <c r="A122" s="54" t="s">
        <v>468</v>
      </c>
      <c r="B122" s="100" t="s">
        <v>586</v>
      </c>
      <c r="C122" s="6" t="s">
        <v>587</v>
      </c>
      <c r="D122" s="6" t="s">
        <v>588</v>
      </c>
      <c r="E122" s="8" t="s">
        <v>181</v>
      </c>
      <c r="F122" s="8" t="s">
        <v>9</v>
      </c>
      <c r="G122" s="18">
        <v>35.549999999999997</v>
      </c>
      <c r="H122" s="18">
        <v>80</v>
      </c>
      <c r="I122" s="18">
        <f t="shared" si="5"/>
        <v>2.8439999999999999</v>
      </c>
      <c r="J122" s="97">
        <v>4261</v>
      </c>
      <c r="K122" s="16">
        <f t="shared" si="4"/>
        <v>2844</v>
      </c>
      <c r="L122" s="35"/>
      <c r="M122" s="2"/>
    </row>
    <row r="123" spans="1:13" x14ac:dyDescent="0.25">
      <c r="A123" s="54" t="s">
        <v>468</v>
      </c>
      <c r="B123" s="100" t="s">
        <v>566</v>
      </c>
      <c r="C123" s="6" t="s">
        <v>567</v>
      </c>
      <c r="D123" s="6" t="s">
        <v>589</v>
      </c>
      <c r="E123" s="8" t="s">
        <v>181</v>
      </c>
      <c r="F123" s="8" t="s">
        <v>9</v>
      </c>
      <c r="G123" s="18">
        <v>84</v>
      </c>
      <c r="H123" s="18">
        <v>200</v>
      </c>
      <c r="I123" s="18">
        <f t="shared" si="5"/>
        <v>16.8</v>
      </c>
      <c r="J123" s="97">
        <v>4261</v>
      </c>
      <c r="K123" s="16">
        <f t="shared" si="4"/>
        <v>16800</v>
      </c>
      <c r="L123" s="35"/>
      <c r="M123" s="2"/>
    </row>
    <row r="124" spans="1:13" x14ac:dyDescent="0.25">
      <c r="A124" s="54" t="s">
        <v>468</v>
      </c>
      <c r="B124" s="100">
        <v>30197332</v>
      </c>
      <c r="C124" s="6" t="s">
        <v>590</v>
      </c>
      <c r="D124" s="6" t="s">
        <v>591</v>
      </c>
      <c r="E124" s="8" t="s">
        <v>181</v>
      </c>
      <c r="F124" s="8" t="s">
        <v>9</v>
      </c>
      <c r="G124" s="18">
        <v>750</v>
      </c>
      <c r="H124" s="18">
        <v>30</v>
      </c>
      <c r="I124" s="18">
        <f t="shared" si="5"/>
        <v>22.5</v>
      </c>
      <c r="J124" s="97">
        <v>4261</v>
      </c>
      <c r="K124" s="16">
        <f t="shared" si="4"/>
        <v>22500</v>
      </c>
      <c r="L124" s="35"/>
      <c r="M124" s="2"/>
    </row>
    <row r="125" spans="1:13" x14ac:dyDescent="0.25">
      <c r="A125" s="54" t="s">
        <v>468</v>
      </c>
      <c r="B125" s="100">
        <v>30197331</v>
      </c>
      <c r="C125" s="6" t="s">
        <v>592</v>
      </c>
      <c r="D125" s="6" t="s">
        <v>593</v>
      </c>
      <c r="E125" s="8" t="s">
        <v>181</v>
      </c>
      <c r="F125" s="8" t="s">
        <v>9</v>
      </c>
      <c r="G125" s="18">
        <v>12000</v>
      </c>
      <c r="H125" s="18">
        <v>3</v>
      </c>
      <c r="I125" s="18">
        <f t="shared" si="5"/>
        <v>36</v>
      </c>
      <c r="J125" s="97">
        <v>4261</v>
      </c>
      <c r="K125" s="16">
        <f t="shared" si="4"/>
        <v>36000</v>
      </c>
      <c r="L125" s="35"/>
      <c r="M125" s="2"/>
    </row>
    <row r="126" spans="1:13" x14ac:dyDescent="0.25">
      <c r="A126" s="54" t="s">
        <v>468</v>
      </c>
      <c r="B126" s="100" t="s">
        <v>594</v>
      </c>
      <c r="C126" s="6" t="s">
        <v>595</v>
      </c>
      <c r="D126" s="6" t="s">
        <v>596</v>
      </c>
      <c r="E126" s="8" t="s">
        <v>181</v>
      </c>
      <c r="F126" s="8" t="s">
        <v>9</v>
      </c>
      <c r="G126" s="18">
        <v>540</v>
      </c>
      <c r="H126" s="18">
        <v>100</v>
      </c>
      <c r="I126" s="18">
        <f t="shared" si="5"/>
        <v>54</v>
      </c>
      <c r="J126" s="97">
        <v>4261</v>
      </c>
      <c r="K126" s="16">
        <f t="shared" si="4"/>
        <v>54000</v>
      </c>
      <c r="L126" s="35"/>
      <c r="M126" s="2"/>
    </row>
    <row r="127" spans="1:13" x14ac:dyDescent="0.25">
      <c r="A127" s="54" t="s">
        <v>468</v>
      </c>
      <c r="B127" s="100" t="s">
        <v>594</v>
      </c>
      <c r="C127" s="6" t="s">
        <v>595</v>
      </c>
      <c r="D127" s="6" t="s">
        <v>596</v>
      </c>
      <c r="E127" s="8" t="s">
        <v>181</v>
      </c>
      <c r="F127" s="8" t="s">
        <v>9</v>
      </c>
      <c r="G127" s="18">
        <v>696</v>
      </c>
      <c r="H127" s="18">
        <v>50</v>
      </c>
      <c r="I127" s="18">
        <f t="shared" si="5"/>
        <v>34.799999999999997</v>
      </c>
      <c r="J127" s="97">
        <v>4261</v>
      </c>
      <c r="K127" s="16">
        <f t="shared" si="4"/>
        <v>34800</v>
      </c>
      <c r="L127" s="35"/>
      <c r="M127" s="2"/>
    </row>
    <row r="128" spans="1:13" x14ac:dyDescent="0.25">
      <c r="A128" s="54" t="s">
        <v>468</v>
      </c>
      <c r="B128" s="100">
        <v>30197340</v>
      </c>
      <c r="C128" s="6" t="s">
        <v>597</v>
      </c>
      <c r="D128" s="6" t="s">
        <v>598</v>
      </c>
      <c r="E128" s="8" t="s">
        <v>181</v>
      </c>
      <c r="F128" s="8" t="s">
        <v>9</v>
      </c>
      <c r="G128" s="18">
        <v>135</v>
      </c>
      <c r="H128" s="18">
        <v>40</v>
      </c>
      <c r="I128" s="18">
        <f t="shared" si="5"/>
        <v>5.4</v>
      </c>
      <c r="J128" s="97">
        <v>4261</v>
      </c>
      <c r="K128" s="16">
        <f t="shared" si="4"/>
        <v>5400</v>
      </c>
      <c r="L128" s="35"/>
      <c r="M128" s="2"/>
    </row>
    <row r="129" spans="1:13" x14ac:dyDescent="0.25">
      <c r="A129" s="54" t="s">
        <v>247</v>
      </c>
      <c r="B129" s="100">
        <v>39241210</v>
      </c>
      <c r="C129" s="6" t="s">
        <v>599</v>
      </c>
      <c r="D129" s="6" t="s">
        <v>600</v>
      </c>
      <c r="E129" s="8" t="s">
        <v>181</v>
      </c>
      <c r="F129" s="8" t="s">
        <v>9</v>
      </c>
      <c r="G129" s="18">
        <v>225</v>
      </c>
      <c r="H129" s="18">
        <v>40</v>
      </c>
      <c r="I129" s="18">
        <f t="shared" si="5"/>
        <v>9</v>
      </c>
      <c r="J129" s="97">
        <v>4261</v>
      </c>
      <c r="K129" s="16">
        <f t="shared" si="4"/>
        <v>9000</v>
      </c>
      <c r="L129" s="35"/>
      <c r="M129" s="2"/>
    </row>
    <row r="130" spans="1:13" x14ac:dyDescent="0.25">
      <c r="A130" s="54" t="s">
        <v>468</v>
      </c>
      <c r="B130" s="100" t="s">
        <v>601</v>
      </c>
      <c r="C130" s="6" t="s">
        <v>602</v>
      </c>
      <c r="D130" s="6" t="s">
        <v>603</v>
      </c>
      <c r="E130" s="8" t="s">
        <v>181</v>
      </c>
      <c r="F130" s="8" t="s">
        <v>9</v>
      </c>
      <c r="G130" s="18">
        <v>216</v>
      </c>
      <c r="H130" s="18">
        <v>50</v>
      </c>
      <c r="I130" s="18">
        <f t="shared" si="5"/>
        <v>10.8</v>
      </c>
      <c r="J130" s="97">
        <v>4261</v>
      </c>
      <c r="K130" s="16">
        <f t="shared" si="4"/>
        <v>10800</v>
      </c>
      <c r="L130" s="35"/>
      <c r="M130" s="2"/>
    </row>
    <row r="131" spans="1:13" x14ac:dyDescent="0.25">
      <c r="A131" s="54" t="s">
        <v>604</v>
      </c>
      <c r="B131" s="100">
        <v>30234630</v>
      </c>
      <c r="C131" s="6" t="s">
        <v>605</v>
      </c>
      <c r="D131" s="6" t="s">
        <v>606</v>
      </c>
      <c r="E131" s="8" t="s">
        <v>181</v>
      </c>
      <c r="F131" s="8" t="s">
        <v>9</v>
      </c>
      <c r="G131" s="18">
        <v>1680</v>
      </c>
      <c r="H131" s="18">
        <v>15</v>
      </c>
      <c r="I131" s="18">
        <f t="shared" si="5"/>
        <v>25.2</v>
      </c>
      <c r="J131" s="97">
        <v>4261</v>
      </c>
      <c r="K131" s="16">
        <f t="shared" si="4"/>
        <v>25200</v>
      </c>
      <c r="L131" s="35"/>
      <c r="M131" s="2"/>
    </row>
    <row r="132" spans="1:13" ht="15" customHeight="1" x14ac:dyDescent="0.25">
      <c r="A132" s="54" t="s">
        <v>604</v>
      </c>
      <c r="B132" s="100" t="s">
        <v>607</v>
      </c>
      <c r="C132" s="6" t="s">
        <v>608</v>
      </c>
      <c r="D132" s="6" t="s">
        <v>609</v>
      </c>
      <c r="E132" s="8" t="s">
        <v>181</v>
      </c>
      <c r="F132" s="8" t="s">
        <v>9</v>
      </c>
      <c r="G132" s="18">
        <v>87</v>
      </c>
      <c r="H132" s="18">
        <v>400</v>
      </c>
      <c r="I132" s="18">
        <f t="shared" si="5"/>
        <v>34.799999999999997</v>
      </c>
      <c r="J132" s="97">
        <v>4261</v>
      </c>
      <c r="K132" s="16">
        <f t="shared" si="4"/>
        <v>34800</v>
      </c>
      <c r="L132" s="35"/>
      <c r="M132" s="2"/>
    </row>
    <row r="133" spans="1:13" x14ac:dyDescent="0.25">
      <c r="A133" s="54" t="s">
        <v>610</v>
      </c>
      <c r="B133" s="100">
        <v>39131100</v>
      </c>
      <c r="C133" s="6" t="s">
        <v>611</v>
      </c>
      <c r="D133" s="6" t="s">
        <v>612</v>
      </c>
      <c r="E133" s="8" t="s">
        <v>181</v>
      </c>
      <c r="F133" s="8" t="s">
        <v>9</v>
      </c>
      <c r="G133" s="18">
        <v>1760</v>
      </c>
      <c r="H133" s="18">
        <v>30</v>
      </c>
      <c r="I133" s="18">
        <f t="shared" si="5"/>
        <v>52.8</v>
      </c>
      <c r="J133" s="97">
        <v>4261</v>
      </c>
      <c r="K133" s="16">
        <f t="shared" si="4"/>
        <v>52800</v>
      </c>
      <c r="L133" s="35"/>
      <c r="M133" s="2"/>
    </row>
    <row r="134" spans="1:13" x14ac:dyDescent="0.25">
      <c r="A134" s="54" t="s">
        <v>468</v>
      </c>
      <c r="B134" s="100">
        <v>30192128</v>
      </c>
      <c r="C134" s="6" t="s">
        <v>613</v>
      </c>
      <c r="D134" s="6" t="s">
        <v>614</v>
      </c>
      <c r="E134" s="8" t="s">
        <v>181</v>
      </c>
      <c r="F134" s="8" t="s">
        <v>9</v>
      </c>
      <c r="G134" s="18">
        <v>90</v>
      </c>
      <c r="H134" s="18">
        <v>200</v>
      </c>
      <c r="I134" s="18">
        <f t="shared" si="5"/>
        <v>18</v>
      </c>
      <c r="J134" s="97">
        <v>4261</v>
      </c>
      <c r="K134" s="16">
        <f t="shared" si="4"/>
        <v>18000</v>
      </c>
      <c r="L134" s="35"/>
      <c r="M134" s="2"/>
    </row>
    <row r="135" spans="1:13" x14ac:dyDescent="0.25">
      <c r="A135" s="54" t="s">
        <v>615</v>
      </c>
      <c r="B135" s="100">
        <v>44141200</v>
      </c>
      <c r="C135" s="6" t="s">
        <v>90</v>
      </c>
      <c r="D135" s="6" t="s">
        <v>616</v>
      </c>
      <c r="E135" s="8" t="s">
        <v>181</v>
      </c>
      <c r="F135" s="8" t="s">
        <v>9</v>
      </c>
      <c r="G135" s="18">
        <v>1080</v>
      </c>
      <c r="H135" s="18">
        <v>50</v>
      </c>
      <c r="I135" s="18">
        <f t="shared" si="5"/>
        <v>54</v>
      </c>
      <c r="J135" s="97">
        <v>4261</v>
      </c>
      <c r="K135" s="16">
        <f t="shared" si="4"/>
        <v>54000</v>
      </c>
      <c r="L135" s="35"/>
      <c r="M135" s="2"/>
    </row>
    <row r="136" spans="1:13" x14ac:dyDescent="0.25">
      <c r="A136" s="54" t="s">
        <v>615</v>
      </c>
      <c r="B136" s="100">
        <v>44141200</v>
      </c>
      <c r="C136" s="6" t="s">
        <v>90</v>
      </c>
      <c r="D136" s="6" t="s">
        <v>617</v>
      </c>
      <c r="E136" s="8" t="s">
        <v>181</v>
      </c>
      <c r="F136" s="8" t="s">
        <v>9</v>
      </c>
      <c r="G136" s="18">
        <v>1168.8</v>
      </c>
      <c r="H136" s="18">
        <v>50</v>
      </c>
      <c r="I136" s="18">
        <f t="shared" si="5"/>
        <v>58.44</v>
      </c>
      <c r="J136" s="97">
        <v>4261</v>
      </c>
      <c r="K136" s="16">
        <f t="shared" si="4"/>
        <v>58440</v>
      </c>
      <c r="L136" s="35"/>
      <c r="M136" s="2"/>
    </row>
    <row r="137" spans="1:13" x14ac:dyDescent="0.25">
      <c r="A137" s="54" t="s">
        <v>610</v>
      </c>
      <c r="B137" s="100">
        <v>39132220</v>
      </c>
      <c r="C137" s="6" t="s">
        <v>629</v>
      </c>
      <c r="D137" s="6" t="s">
        <v>630</v>
      </c>
      <c r="E137" s="8" t="s">
        <v>49</v>
      </c>
      <c r="F137" s="8" t="s">
        <v>9</v>
      </c>
      <c r="G137" s="18">
        <v>12500</v>
      </c>
      <c r="H137" s="18">
        <v>14</v>
      </c>
      <c r="I137" s="18">
        <f t="shared" si="5"/>
        <v>175</v>
      </c>
      <c r="J137" s="97">
        <v>4269</v>
      </c>
      <c r="K137" s="16">
        <f t="shared" si="4"/>
        <v>175000</v>
      </c>
      <c r="L137" s="35"/>
      <c r="M137" s="2"/>
    </row>
    <row r="138" spans="1:13" x14ac:dyDescent="0.25">
      <c r="A138" s="54" t="s">
        <v>478</v>
      </c>
      <c r="B138" s="100">
        <v>35821400</v>
      </c>
      <c r="C138" s="6" t="s">
        <v>487</v>
      </c>
      <c r="D138" s="6" t="s">
        <v>636</v>
      </c>
      <c r="E138" s="8" t="s">
        <v>49</v>
      </c>
      <c r="F138" s="8" t="s">
        <v>9</v>
      </c>
      <c r="G138" s="18">
        <v>87000</v>
      </c>
      <c r="H138" s="18">
        <v>1</v>
      </c>
      <c r="I138" s="18">
        <f t="shared" si="5"/>
        <v>87</v>
      </c>
      <c r="J138" s="97">
        <v>4261</v>
      </c>
      <c r="K138" s="16">
        <f t="shared" si="4"/>
        <v>87000</v>
      </c>
      <c r="L138" s="35"/>
      <c r="M138" s="2"/>
    </row>
    <row r="139" spans="1:13" x14ac:dyDescent="0.25">
      <c r="A139" s="54" t="s">
        <v>604</v>
      </c>
      <c r="B139" s="100">
        <v>30237112</v>
      </c>
      <c r="C139" s="6" t="s">
        <v>661</v>
      </c>
      <c r="D139" s="6" t="s">
        <v>647</v>
      </c>
      <c r="E139" s="8" t="s">
        <v>49</v>
      </c>
      <c r="F139" s="8" t="s">
        <v>9</v>
      </c>
      <c r="G139" s="18">
        <v>12000</v>
      </c>
      <c r="H139" s="18">
        <v>5</v>
      </c>
      <c r="I139" s="18">
        <f t="shared" si="5"/>
        <v>60</v>
      </c>
      <c r="J139" s="97">
        <v>4269</v>
      </c>
      <c r="K139" s="16">
        <f t="shared" si="4"/>
        <v>60000</v>
      </c>
      <c r="L139" s="35"/>
      <c r="M139" s="2"/>
    </row>
    <row r="140" spans="1:13" x14ac:dyDescent="0.25">
      <c r="A140" s="93" t="str">
        <f>LEFT(B140,3)</f>
        <v>302</v>
      </c>
      <c r="B140" s="100" t="s">
        <v>662</v>
      </c>
      <c r="C140" s="6" t="s">
        <v>663</v>
      </c>
      <c r="D140" s="6" t="s">
        <v>648</v>
      </c>
      <c r="E140" s="8" t="s">
        <v>49</v>
      </c>
      <c r="F140" s="8" t="s">
        <v>9</v>
      </c>
      <c r="G140" s="18">
        <v>1000</v>
      </c>
      <c r="H140" s="18">
        <v>15</v>
      </c>
      <c r="I140" s="18">
        <f t="shared" si="5"/>
        <v>15</v>
      </c>
      <c r="J140" s="97">
        <v>4269</v>
      </c>
      <c r="K140" s="16">
        <f t="shared" si="4"/>
        <v>15000</v>
      </c>
      <c r="L140" s="35"/>
      <c r="M140" s="2"/>
    </row>
    <row r="141" spans="1:13" x14ac:dyDescent="0.25">
      <c r="A141" s="93" t="str">
        <f t="shared" ref="A141:A162" si="6">LEFT(B141,3)</f>
        <v>302</v>
      </c>
      <c r="B141" s="100" t="s">
        <v>664</v>
      </c>
      <c r="C141" s="6" t="s">
        <v>665</v>
      </c>
      <c r="D141" s="6" t="s">
        <v>649</v>
      </c>
      <c r="E141" s="8" t="s">
        <v>49</v>
      </c>
      <c r="F141" s="8" t="s">
        <v>9</v>
      </c>
      <c r="G141" s="18">
        <v>3000</v>
      </c>
      <c r="H141" s="18">
        <v>5</v>
      </c>
      <c r="I141" s="18">
        <f t="shared" si="5"/>
        <v>15</v>
      </c>
      <c r="J141" s="97">
        <v>4269</v>
      </c>
      <c r="K141" s="16">
        <f t="shared" si="4"/>
        <v>15000</v>
      </c>
      <c r="L141" s="35"/>
      <c r="M141" s="2"/>
    </row>
    <row r="142" spans="1:13" x14ac:dyDescent="0.25">
      <c r="A142" s="93" t="str">
        <f t="shared" si="6"/>
        <v>302</v>
      </c>
      <c r="B142" s="100" t="s">
        <v>664</v>
      </c>
      <c r="C142" s="6" t="s">
        <v>665</v>
      </c>
      <c r="D142" s="6" t="s">
        <v>649</v>
      </c>
      <c r="E142" s="8" t="s">
        <v>49</v>
      </c>
      <c r="F142" s="8" t="s">
        <v>9</v>
      </c>
      <c r="G142" s="18">
        <v>7000</v>
      </c>
      <c r="H142" s="18">
        <v>5</v>
      </c>
      <c r="I142" s="18">
        <f t="shared" si="5"/>
        <v>35</v>
      </c>
      <c r="J142" s="97">
        <v>4269</v>
      </c>
      <c r="K142" s="16">
        <f t="shared" si="4"/>
        <v>35000</v>
      </c>
      <c r="L142" s="35"/>
      <c r="M142" s="2"/>
    </row>
    <row r="143" spans="1:13" x14ac:dyDescent="0.25">
      <c r="A143" s="93" t="str">
        <f t="shared" si="6"/>
        <v>302</v>
      </c>
      <c r="B143" s="100" t="s">
        <v>664</v>
      </c>
      <c r="C143" s="6" t="s">
        <v>665</v>
      </c>
      <c r="D143" s="6" t="s">
        <v>649</v>
      </c>
      <c r="E143" s="8" t="s">
        <v>49</v>
      </c>
      <c r="F143" s="8" t="s">
        <v>9</v>
      </c>
      <c r="G143" s="18">
        <v>10000</v>
      </c>
      <c r="H143" s="18">
        <v>5</v>
      </c>
      <c r="I143" s="18">
        <f t="shared" si="5"/>
        <v>50</v>
      </c>
      <c r="J143" s="97">
        <v>4269</v>
      </c>
      <c r="K143" s="16">
        <f t="shared" si="4"/>
        <v>50000</v>
      </c>
      <c r="L143" s="35"/>
      <c r="M143" s="2"/>
    </row>
    <row r="144" spans="1:13" x14ac:dyDescent="0.25">
      <c r="A144" s="93" t="str">
        <f t="shared" si="6"/>
        <v>302</v>
      </c>
      <c r="B144" s="100" t="s">
        <v>666</v>
      </c>
      <c r="C144" s="6" t="s">
        <v>667</v>
      </c>
      <c r="D144" s="6" t="s">
        <v>650</v>
      </c>
      <c r="E144" s="8" t="s">
        <v>49</v>
      </c>
      <c r="F144" s="8" t="s">
        <v>257</v>
      </c>
      <c r="G144" s="18">
        <v>15000</v>
      </c>
      <c r="H144" s="18">
        <v>5</v>
      </c>
      <c r="I144" s="18">
        <f t="shared" si="5"/>
        <v>75</v>
      </c>
      <c r="J144" s="97">
        <v>4269</v>
      </c>
      <c r="K144" s="16">
        <f t="shared" si="4"/>
        <v>75000</v>
      </c>
      <c r="L144" s="35"/>
      <c r="M144" s="2"/>
    </row>
    <row r="145" spans="1:13" x14ac:dyDescent="0.25">
      <c r="A145" s="93" t="str">
        <f t="shared" si="6"/>
        <v>302</v>
      </c>
      <c r="B145" s="100" t="s">
        <v>666</v>
      </c>
      <c r="C145" s="6" t="s">
        <v>667</v>
      </c>
      <c r="D145" s="6" t="s">
        <v>650</v>
      </c>
      <c r="E145" s="8" t="s">
        <v>49</v>
      </c>
      <c r="F145" s="8" t="s">
        <v>257</v>
      </c>
      <c r="G145" s="18">
        <v>21000</v>
      </c>
      <c r="H145" s="18">
        <v>5</v>
      </c>
      <c r="I145" s="18">
        <f t="shared" si="5"/>
        <v>105</v>
      </c>
      <c r="J145" s="97">
        <v>4269</v>
      </c>
      <c r="K145" s="16">
        <f t="shared" si="4"/>
        <v>105000</v>
      </c>
      <c r="L145" s="35"/>
      <c r="M145" s="2"/>
    </row>
    <row r="146" spans="1:13" x14ac:dyDescent="0.25">
      <c r="A146" s="93" t="str">
        <f t="shared" si="6"/>
        <v>302</v>
      </c>
      <c r="B146" s="100" t="s">
        <v>666</v>
      </c>
      <c r="C146" s="6" t="s">
        <v>667</v>
      </c>
      <c r="D146" s="6" t="s">
        <v>650</v>
      </c>
      <c r="E146" s="8" t="s">
        <v>49</v>
      </c>
      <c r="F146" s="8" t="s">
        <v>257</v>
      </c>
      <c r="G146" s="18">
        <v>35000</v>
      </c>
      <c r="H146" s="18">
        <v>2</v>
      </c>
      <c r="I146" s="18">
        <f t="shared" si="5"/>
        <v>70</v>
      </c>
      <c r="J146" s="97">
        <v>4269</v>
      </c>
      <c r="K146" s="16">
        <f t="shared" si="4"/>
        <v>70000</v>
      </c>
      <c r="L146" s="35"/>
      <c r="M146" s="2"/>
    </row>
    <row r="147" spans="1:13" x14ac:dyDescent="0.25">
      <c r="A147" s="93" t="str">
        <f t="shared" si="6"/>
        <v>302</v>
      </c>
      <c r="B147" s="100" t="s">
        <v>666</v>
      </c>
      <c r="C147" s="6" t="s">
        <v>667</v>
      </c>
      <c r="D147" s="6" t="s">
        <v>651</v>
      </c>
      <c r="E147" s="8" t="s">
        <v>49</v>
      </c>
      <c r="F147" s="8" t="s">
        <v>257</v>
      </c>
      <c r="G147" s="18">
        <v>20000</v>
      </c>
      <c r="H147" s="18">
        <v>2</v>
      </c>
      <c r="I147" s="18">
        <f t="shared" si="5"/>
        <v>40</v>
      </c>
      <c r="J147" s="97">
        <v>4269</v>
      </c>
      <c r="K147" s="16">
        <f t="shared" si="4"/>
        <v>40000</v>
      </c>
      <c r="L147" s="35"/>
      <c r="M147" s="2"/>
    </row>
    <row r="148" spans="1:13" x14ac:dyDescent="0.25">
      <c r="A148" s="93" t="str">
        <f t="shared" si="6"/>
        <v>302</v>
      </c>
      <c r="B148" s="100" t="s">
        <v>666</v>
      </c>
      <c r="C148" s="6" t="s">
        <v>667</v>
      </c>
      <c r="D148" s="6" t="s">
        <v>651</v>
      </c>
      <c r="E148" s="8" t="s">
        <v>49</v>
      </c>
      <c r="F148" s="8" t="s">
        <v>257</v>
      </c>
      <c r="G148" s="18">
        <v>28000</v>
      </c>
      <c r="H148" s="18">
        <v>2</v>
      </c>
      <c r="I148" s="18">
        <f t="shared" si="5"/>
        <v>56</v>
      </c>
      <c r="J148" s="97">
        <v>4269</v>
      </c>
      <c r="K148" s="16">
        <f t="shared" si="4"/>
        <v>56000</v>
      </c>
      <c r="L148" s="35"/>
      <c r="M148" s="2"/>
    </row>
    <row r="149" spans="1:13" x14ac:dyDescent="0.25">
      <c r="A149" s="93" t="str">
        <f t="shared" si="6"/>
        <v>302</v>
      </c>
      <c r="B149" s="100" t="s">
        <v>668</v>
      </c>
      <c r="C149" s="6" t="s">
        <v>669</v>
      </c>
      <c r="D149" s="6" t="s">
        <v>652</v>
      </c>
      <c r="E149" s="8" t="s">
        <v>49</v>
      </c>
      <c r="F149" s="8" t="s">
        <v>9</v>
      </c>
      <c r="G149" s="18">
        <v>4000</v>
      </c>
      <c r="H149" s="18">
        <v>10</v>
      </c>
      <c r="I149" s="18">
        <f t="shared" si="5"/>
        <v>40</v>
      </c>
      <c r="J149" s="97">
        <v>4269</v>
      </c>
      <c r="K149" s="16">
        <f t="shared" si="4"/>
        <v>40000</v>
      </c>
      <c r="L149" s="35"/>
      <c r="M149" s="2"/>
    </row>
    <row r="150" spans="1:13" x14ac:dyDescent="0.25">
      <c r="A150" s="93" t="str">
        <f t="shared" si="6"/>
        <v>302</v>
      </c>
      <c r="B150" s="100" t="s">
        <v>668</v>
      </c>
      <c r="C150" s="6" t="s">
        <v>669</v>
      </c>
      <c r="D150" s="6" t="s">
        <v>652</v>
      </c>
      <c r="E150" s="8" t="s">
        <v>49</v>
      </c>
      <c r="F150" s="8" t="s">
        <v>9</v>
      </c>
      <c r="G150" s="18">
        <v>4000</v>
      </c>
      <c r="H150" s="18">
        <v>10</v>
      </c>
      <c r="I150" s="18">
        <f t="shared" si="5"/>
        <v>40</v>
      </c>
      <c r="J150" s="97">
        <v>4269</v>
      </c>
      <c r="K150" s="16">
        <f t="shared" si="4"/>
        <v>40000</v>
      </c>
      <c r="L150" s="35"/>
      <c r="M150" s="2"/>
    </row>
    <row r="151" spans="1:13" x14ac:dyDescent="0.25">
      <c r="A151" s="93" t="str">
        <f t="shared" si="6"/>
        <v>302</v>
      </c>
      <c r="B151" s="100" t="s">
        <v>668</v>
      </c>
      <c r="C151" s="6" t="s">
        <v>669</v>
      </c>
      <c r="D151" s="6" t="s">
        <v>652</v>
      </c>
      <c r="E151" s="8" t="s">
        <v>49</v>
      </c>
      <c r="F151" s="8" t="s">
        <v>9</v>
      </c>
      <c r="G151" s="18">
        <v>5000</v>
      </c>
      <c r="H151" s="18">
        <v>10</v>
      </c>
      <c r="I151" s="18">
        <f t="shared" si="5"/>
        <v>50</v>
      </c>
      <c r="J151" s="97">
        <v>4269</v>
      </c>
      <c r="K151" s="16">
        <f t="shared" si="4"/>
        <v>50000</v>
      </c>
      <c r="L151" s="35"/>
      <c r="M151" s="2"/>
    </row>
    <row r="152" spans="1:13" x14ac:dyDescent="0.25">
      <c r="A152" s="93" t="str">
        <f t="shared" si="6"/>
        <v>302</v>
      </c>
      <c r="B152" s="100" t="s">
        <v>670</v>
      </c>
      <c r="C152" s="6" t="s">
        <v>671</v>
      </c>
      <c r="D152" s="6" t="s">
        <v>653</v>
      </c>
      <c r="E152" s="8" t="s">
        <v>49</v>
      </c>
      <c r="F152" s="8" t="s">
        <v>9</v>
      </c>
      <c r="G152" s="18">
        <v>4000</v>
      </c>
      <c r="H152" s="18">
        <v>20</v>
      </c>
      <c r="I152" s="18">
        <f t="shared" si="5"/>
        <v>80</v>
      </c>
      <c r="J152" s="97">
        <v>4269</v>
      </c>
      <c r="K152" s="16">
        <f t="shared" si="4"/>
        <v>80000</v>
      </c>
      <c r="L152" s="35"/>
      <c r="M152" s="2"/>
    </row>
    <row r="153" spans="1:13" x14ac:dyDescent="0.25">
      <c r="A153" s="93" t="str">
        <f t="shared" si="6"/>
        <v>302</v>
      </c>
      <c r="B153" s="100" t="s">
        <v>670</v>
      </c>
      <c r="C153" s="6" t="s">
        <v>671</v>
      </c>
      <c r="D153" s="6" t="s">
        <v>653</v>
      </c>
      <c r="E153" s="8" t="s">
        <v>49</v>
      </c>
      <c r="F153" s="8" t="s">
        <v>9</v>
      </c>
      <c r="G153" s="18">
        <v>4500</v>
      </c>
      <c r="H153" s="18">
        <v>20</v>
      </c>
      <c r="I153" s="18">
        <f t="shared" si="5"/>
        <v>90</v>
      </c>
      <c r="J153" s="97">
        <v>4269</v>
      </c>
      <c r="K153" s="16">
        <f t="shared" si="4"/>
        <v>90000</v>
      </c>
      <c r="L153" s="35"/>
      <c r="M153" s="2"/>
    </row>
    <row r="154" spans="1:13" x14ac:dyDescent="0.25">
      <c r="A154" s="93" t="str">
        <f t="shared" si="6"/>
        <v>302</v>
      </c>
      <c r="B154" s="100" t="s">
        <v>666</v>
      </c>
      <c r="C154" s="6" t="s">
        <v>667</v>
      </c>
      <c r="D154" s="6" t="s">
        <v>654</v>
      </c>
      <c r="E154" s="8" t="s">
        <v>49</v>
      </c>
      <c r="F154" s="8" t="s">
        <v>257</v>
      </c>
      <c r="G154" s="18">
        <v>4000</v>
      </c>
      <c r="H154" s="18">
        <v>3</v>
      </c>
      <c r="I154" s="18">
        <f t="shared" si="5"/>
        <v>12</v>
      </c>
      <c r="J154" s="97">
        <v>4269</v>
      </c>
      <c r="K154" s="16">
        <f t="shared" si="4"/>
        <v>12000</v>
      </c>
      <c r="L154" s="35"/>
      <c r="M154" s="2"/>
    </row>
    <row r="155" spans="1:13" x14ac:dyDescent="0.25">
      <c r="A155" s="93" t="str">
        <f t="shared" si="6"/>
        <v>302</v>
      </c>
      <c r="B155" s="100" t="s">
        <v>132</v>
      </c>
      <c r="C155" s="6" t="s">
        <v>672</v>
      </c>
      <c r="D155" s="6" t="s">
        <v>655</v>
      </c>
      <c r="E155" s="8" t="s">
        <v>49</v>
      </c>
      <c r="F155" s="8" t="s">
        <v>9</v>
      </c>
      <c r="G155" s="18">
        <v>28000</v>
      </c>
      <c r="H155" s="18">
        <v>3</v>
      </c>
      <c r="I155" s="18">
        <f t="shared" si="5"/>
        <v>84</v>
      </c>
      <c r="J155" s="97">
        <v>4269</v>
      </c>
      <c r="K155" s="16">
        <f t="shared" si="4"/>
        <v>84000</v>
      </c>
      <c r="L155" s="35"/>
      <c r="M155" s="2"/>
    </row>
    <row r="156" spans="1:13" x14ac:dyDescent="0.25">
      <c r="A156" s="93" t="str">
        <f t="shared" si="6"/>
        <v>324</v>
      </c>
      <c r="B156" s="100">
        <v>32421300</v>
      </c>
      <c r="C156" s="6" t="s">
        <v>673</v>
      </c>
      <c r="D156" s="96" t="s">
        <v>656</v>
      </c>
      <c r="E156" s="8" t="s">
        <v>49</v>
      </c>
      <c r="F156" s="8" t="s">
        <v>9</v>
      </c>
      <c r="G156" s="18">
        <v>6000</v>
      </c>
      <c r="H156" s="18">
        <v>20</v>
      </c>
      <c r="I156" s="18">
        <f t="shared" si="5"/>
        <v>120</v>
      </c>
      <c r="J156" s="97">
        <v>4269</v>
      </c>
      <c r="K156" s="16">
        <f t="shared" si="4"/>
        <v>120000</v>
      </c>
      <c r="L156" s="35"/>
      <c r="M156" s="2"/>
    </row>
    <row r="157" spans="1:13" x14ac:dyDescent="0.25">
      <c r="A157" s="93" t="str">
        <f t="shared" si="6"/>
        <v>324</v>
      </c>
      <c r="B157" s="100">
        <v>32421300</v>
      </c>
      <c r="C157" s="6" t="s">
        <v>673</v>
      </c>
      <c r="D157" s="96" t="s">
        <v>656</v>
      </c>
      <c r="E157" s="8" t="s">
        <v>49</v>
      </c>
      <c r="F157" s="8" t="s">
        <v>9</v>
      </c>
      <c r="G157" s="18">
        <v>5000</v>
      </c>
      <c r="H157" s="18">
        <v>20</v>
      </c>
      <c r="I157" s="18">
        <f t="shared" si="5"/>
        <v>100</v>
      </c>
      <c r="J157" s="97">
        <v>4269</v>
      </c>
      <c r="K157" s="16">
        <f t="shared" si="4"/>
        <v>100000</v>
      </c>
      <c r="L157" s="35"/>
      <c r="M157" s="2"/>
    </row>
    <row r="158" spans="1:13" x14ac:dyDescent="0.25">
      <c r="A158" s="93" t="str">
        <f t="shared" si="6"/>
        <v>324</v>
      </c>
      <c r="B158" s="100">
        <v>32421400</v>
      </c>
      <c r="C158" s="6" t="s">
        <v>488</v>
      </c>
      <c r="D158" s="96" t="s">
        <v>657</v>
      </c>
      <c r="E158" s="8" t="s">
        <v>49</v>
      </c>
      <c r="F158" s="8" t="s">
        <v>9</v>
      </c>
      <c r="G158" s="18">
        <v>7000</v>
      </c>
      <c r="H158" s="18">
        <v>5</v>
      </c>
      <c r="I158" s="18">
        <f t="shared" si="5"/>
        <v>35</v>
      </c>
      <c r="J158" s="97">
        <v>4269</v>
      </c>
      <c r="K158" s="16">
        <f t="shared" si="4"/>
        <v>35000</v>
      </c>
      <c r="L158" s="35"/>
      <c r="M158" s="2"/>
    </row>
    <row r="159" spans="1:13" x14ac:dyDescent="0.25">
      <c r="A159" s="93" t="str">
        <f t="shared" si="6"/>
        <v>324</v>
      </c>
      <c r="B159" s="100">
        <v>32421400</v>
      </c>
      <c r="C159" s="6" t="s">
        <v>488</v>
      </c>
      <c r="D159" s="96" t="s">
        <v>658</v>
      </c>
      <c r="E159" s="8" t="s">
        <v>49</v>
      </c>
      <c r="F159" s="8" t="s">
        <v>9</v>
      </c>
      <c r="G159" s="18">
        <v>6000</v>
      </c>
      <c r="H159" s="18">
        <v>5</v>
      </c>
      <c r="I159" s="18">
        <f t="shared" si="5"/>
        <v>30</v>
      </c>
      <c r="J159" s="97">
        <v>4269</v>
      </c>
      <c r="K159" s="16">
        <f t="shared" si="4"/>
        <v>30000</v>
      </c>
      <c r="L159" s="35"/>
      <c r="M159" s="2"/>
    </row>
    <row r="160" spans="1:13" x14ac:dyDescent="0.25">
      <c r="A160" s="93" t="str">
        <f t="shared" si="6"/>
        <v>324</v>
      </c>
      <c r="B160" s="100" t="s">
        <v>676</v>
      </c>
      <c r="C160" s="6" t="s">
        <v>674</v>
      </c>
      <c r="D160" s="96" t="s">
        <v>786</v>
      </c>
      <c r="E160" s="8" t="s">
        <v>49</v>
      </c>
      <c r="F160" s="8" t="s">
        <v>128</v>
      </c>
      <c r="G160" s="18">
        <v>200</v>
      </c>
      <c r="H160" s="18">
        <v>500</v>
      </c>
      <c r="I160" s="18">
        <f t="shared" si="5"/>
        <v>100</v>
      </c>
      <c r="J160" s="97">
        <v>4269</v>
      </c>
      <c r="K160" s="16">
        <f t="shared" si="4"/>
        <v>100000</v>
      </c>
      <c r="L160" s="35"/>
      <c r="M160" s="2"/>
    </row>
    <row r="161" spans="1:13" x14ac:dyDescent="0.25">
      <c r="A161" s="93" t="str">
        <f t="shared" si="6"/>
        <v>324</v>
      </c>
      <c r="B161" s="100">
        <v>32421200</v>
      </c>
      <c r="C161" s="6" t="s">
        <v>675</v>
      </c>
      <c r="D161" s="96" t="s">
        <v>659</v>
      </c>
      <c r="E161" s="8" t="s">
        <v>49</v>
      </c>
      <c r="F161" s="8" t="s">
        <v>9</v>
      </c>
      <c r="G161" s="18">
        <v>100</v>
      </c>
      <c r="H161" s="18">
        <v>500</v>
      </c>
      <c r="I161" s="18">
        <f t="shared" si="5"/>
        <v>50</v>
      </c>
      <c r="J161" s="97">
        <v>4269</v>
      </c>
      <c r="K161" s="16">
        <f t="shared" si="4"/>
        <v>50000</v>
      </c>
      <c r="L161" s="35"/>
      <c r="M161" s="2"/>
    </row>
    <row r="162" spans="1:13" x14ac:dyDescent="0.25">
      <c r="A162" s="93" t="str">
        <f t="shared" si="6"/>
        <v>324</v>
      </c>
      <c r="B162" s="100">
        <v>32421200</v>
      </c>
      <c r="C162" s="6" t="s">
        <v>675</v>
      </c>
      <c r="D162" s="96" t="s">
        <v>660</v>
      </c>
      <c r="E162" s="8" t="s">
        <v>49</v>
      </c>
      <c r="F162" s="8" t="s">
        <v>9</v>
      </c>
      <c r="G162" s="18">
        <v>2500</v>
      </c>
      <c r="H162" s="18">
        <v>10</v>
      </c>
      <c r="I162" s="18">
        <f t="shared" si="5"/>
        <v>25</v>
      </c>
      <c r="J162" s="97">
        <v>4269</v>
      </c>
      <c r="K162" s="16">
        <f t="shared" si="4"/>
        <v>25000</v>
      </c>
      <c r="L162" s="35"/>
      <c r="M162" s="2"/>
    </row>
    <row r="163" spans="1:13" x14ac:dyDescent="0.25">
      <c r="A163" s="93" t="s">
        <v>254</v>
      </c>
      <c r="B163" s="100" t="s">
        <v>692</v>
      </c>
      <c r="C163" s="6" t="s">
        <v>693</v>
      </c>
      <c r="D163" s="96" t="s">
        <v>694</v>
      </c>
      <c r="E163" s="8" t="s">
        <v>181</v>
      </c>
      <c r="F163" s="8" t="s">
        <v>9</v>
      </c>
      <c r="G163" s="18">
        <v>157.52941176470588</v>
      </c>
      <c r="H163" s="18">
        <v>850</v>
      </c>
      <c r="I163" s="18">
        <f t="shared" si="5"/>
        <v>133.9</v>
      </c>
      <c r="J163" s="97">
        <v>4267</v>
      </c>
      <c r="K163" s="16">
        <f t="shared" si="4"/>
        <v>133900</v>
      </c>
      <c r="L163" s="35"/>
      <c r="M163" s="2"/>
    </row>
    <row r="164" spans="1:13" x14ac:dyDescent="0.25">
      <c r="A164" s="93" t="s">
        <v>258</v>
      </c>
      <c r="B164" s="100" t="s">
        <v>695</v>
      </c>
      <c r="C164" s="6" t="s">
        <v>696</v>
      </c>
      <c r="D164" s="96" t="s">
        <v>697</v>
      </c>
      <c r="E164" s="8" t="s">
        <v>181</v>
      </c>
      <c r="F164" s="8" t="s">
        <v>9</v>
      </c>
      <c r="G164" s="18">
        <v>431.976</v>
      </c>
      <c r="H164" s="18">
        <v>50</v>
      </c>
      <c r="I164" s="18">
        <f t="shared" si="5"/>
        <v>21.598800000000001</v>
      </c>
      <c r="J164" s="97">
        <v>4267</v>
      </c>
      <c r="K164" s="16">
        <f t="shared" ref="K164:K210" si="7">G164*H164</f>
        <v>21598.799999999999</v>
      </c>
      <c r="L164" s="35"/>
      <c r="M164" s="2"/>
    </row>
    <row r="165" spans="1:13" x14ac:dyDescent="0.25">
      <c r="A165" s="93" t="s">
        <v>258</v>
      </c>
      <c r="B165" s="100" t="s">
        <v>695</v>
      </c>
      <c r="C165" s="6" t="s">
        <v>696</v>
      </c>
      <c r="D165" s="96" t="s">
        <v>698</v>
      </c>
      <c r="E165" s="8" t="s">
        <v>181</v>
      </c>
      <c r="F165" s="8" t="s">
        <v>9</v>
      </c>
      <c r="G165" s="18">
        <v>150</v>
      </c>
      <c r="H165" s="18">
        <v>400</v>
      </c>
      <c r="I165" s="18">
        <f t="shared" si="5"/>
        <v>60</v>
      </c>
      <c r="J165" s="97">
        <v>4267</v>
      </c>
      <c r="K165" s="16">
        <f t="shared" si="7"/>
        <v>60000</v>
      </c>
      <c r="L165" s="35"/>
      <c r="M165" s="2"/>
    </row>
    <row r="166" spans="1:13" x14ac:dyDescent="0.25">
      <c r="A166" s="93" t="s">
        <v>258</v>
      </c>
      <c r="B166" s="100" t="s">
        <v>695</v>
      </c>
      <c r="C166" s="6" t="s">
        <v>696</v>
      </c>
      <c r="D166" s="96" t="s">
        <v>699</v>
      </c>
      <c r="E166" s="8" t="s">
        <v>181</v>
      </c>
      <c r="F166" s="8" t="s">
        <v>9</v>
      </c>
      <c r="G166" s="18">
        <v>333.33</v>
      </c>
      <c r="H166" s="18">
        <v>200</v>
      </c>
      <c r="I166" s="18">
        <f t="shared" si="5"/>
        <v>66.665999999999997</v>
      </c>
      <c r="J166" s="97">
        <v>4267</v>
      </c>
      <c r="K166" s="16">
        <f t="shared" si="7"/>
        <v>66666</v>
      </c>
      <c r="L166" s="35"/>
      <c r="M166" s="2"/>
    </row>
    <row r="167" spans="1:13" x14ac:dyDescent="0.25">
      <c r="A167" s="93" t="s">
        <v>258</v>
      </c>
      <c r="B167" s="100" t="s">
        <v>695</v>
      </c>
      <c r="C167" s="6" t="s">
        <v>696</v>
      </c>
      <c r="D167" s="96" t="s">
        <v>700</v>
      </c>
      <c r="E167" s="8" t="s">
        <v>181</v>
      </c>
      <c r="F167" s="8" t="s">
        <v>9</v>
      </c>
      <c r="G167" s="18">
        <v>240</v>
      </c>
      <c r="H167" s="18">
        <v>50</v>
      </c>
      <c r="I167" s="18">
        <f t="shared" si="5"/>
        <v>12</v>
      </c>
      <c r="J167" s="97">
        <v>4267</v>
      </c>
      <c r="K167" s="16">
        <f t="shared" si="7"/>
        <v>12000</v>
      </c>
      <c r="L167" s="35"/>
      <c r="M167" s="2"/>
    </row>
    <row r="168" spans="1:13" ht="15" customHeight="1" x14ac:dyDescent="0.25">
      <c r="A168" s="93" t="s">
        <v>701</v>
      </c>
      <c r="B168" s="100" t="s">
        <v>702</v>
      </c>
      <c r="C168" s="6" t="s">
        <v>703</v>
      </c>
      <c r="D168" s="96" t="s">
        <v>704</v>
      </c>
      <c r="E168" s="8" t="s">
        <v>181</v>
      </c>
      <c r="F168" s="8" t="s">
        <v>9</v>
      </c>
      <c r="G168" s="18">
        <v>528</v>
      </c>
      <c r="H168" s="18">
        <v>20</v>
      </c>
      <c r="I168" s="18">
        <f t="shared" si="5"/>
        <v>10.56</v>
      </c>
      <c r="J168" s="97">
        <v>4267</v>
      </c>
      <c r="K168" s="16">
        <f t="shared" si="7"/>
        <v>10560</v>
      </c>
      <c r="L168" s="35"/>
      <c r="M168" s="2"/>
    </row>
    <row r="169" spans="1:13" x14ac:dyDescent="0.25">
      <c r="A169" s="93" t="s">
        <v>247</v>
      </c>
      <c r="B169" s="100" t="s">
        <v>705</v>
      </c>
      <c r="C169" s="6" t="s">
        <v>706</v>
      </c>
      <c r="D169" s="96" t="s">
        <v>707</v>
      </c>
      <c r="E169" s="8" t="s">
        <v>181</v>
      </c>
      <c r="F169" s="8" t="s">
        <v>9</v>
      </c>
      <c r="G169" s="18">
        <v>3360</v>
      </c>
      <c r="H169" s="18">
        <v>5</v>
      </c>
      <c r="I169" s="18">
        <f t="shared" si="5"/>
        <v>16.8</v>
      </c>
      <c r="J169" s="97">
        <v>4267</v>
      </c>
      <c r="K169" s="16">
        <f t="shared" si="7"/>
        <v>16800</v>
      </c>
      <c r="L169" s="35"/>
      <c r="M169" s="2"/>
    </row>
    <row r="170" spans="1:13" x14ac:dyDescent="0.25">
      <c r="A170" s="93" t="s">
        <v>247</v>
      </c>
      <c r="B170" s="100" t="s">
        <v>708</v>
      </c>
      <c r="C170" s="6" t="s">
        <v>709</v>
      </c>
      <c r="D170" s="96" t="s">
        <v>710</v>
      </c>
      <c r="E170" s="8" t="s">
        <v>181</v>
      </c>
      <c r="F170" s="8" t="s">
        <v>9</v>
      </c>
      <c r="G170" s="18">
        <v>1185</v>
      </c>
      <c r="H170" s="18">
        <v>10</v>
      </c>
      <c r="I170" s="18">
        <f t="shared" si="5"/>
        <v>11.85</v>
      </c>
      <c r="J170" s="97">
        <v>4267</v>
      </c>
      <c r="K170" s="16">
        <f t="shared" si="7"/>
        <v>11850</v>
      </c>
      <c r="L170" s="35"/>
      <c r="M170" s="2"/>
    </row>
    <row r="171" spans="1:13" x14ac:dyDescent="0.25">
      <c r="A171" s="93" t="s">
        <v>631</v>
      </c>
      <c r="B171" s="100" t="s">
        <v>711</v>
      </c>
      <c r="C171" s="6" t="s">
        <v>712</v>
      </c>
      <c r="D171" s="96" t="s">
        <v>713</v>
      </c>
      <c r="E171" s="8" t="s">
        <v>181</v>
      </c>
      <c r="F171" s="8" t="s">
        <v>9</v>
      </c>
      <c r="G171" s="18">
        <v>2385</v>
      </c>
      <c r="H171" s="18">
        <v>20</v>
      </c>
      <c r="I171" s="18">
        <f t="shared" si="5"/>
        <v>47.7</v>
      </c>
      <c r="J171" s="97">
        <v>4267</v>
      </c>
      <c r="K171" s="16">
        <f t="shared" si="7"/>
        <v>47700</v>
      </c>
      <c r="L171" s="35"/>
      <c r="M171" s="2"/>
    </row>
    <row r="172" spans="1:13" x14ac:dyDescent="0.25">
      <c r="A172" s="93" t="s">
        <v>247</v>
      </c>
      <c r="B172" s="100">
        <v>39221140</v>
      </c>
      <c r="C172" s="6" t="s">
        <v>714</v>
      </c>
      <c r="D172" s="96" t="s">
        <v>715</v>
      </c>
      <c r="E172" s="8" t="s">
        <v>181</v>
      </c>
      <c r="F172" s="8" t="s">
        <v>9</v>
      </c>
      <c r="G172" s="18">
        <v>3300</v>
      </c>
      <c r="H172" s="18">
        <v>4</v>
      </c>
      <c r="I172" s="18">
        <f t="shared" si="5"/>
        <v>13.2</v>
      </c>
      <c r="J172" s="97">
        <v>4267</v>
      </c>
      <c r="K172" s="16">
        <f t="shared" si="7"/>
        <v>13200</v>
      </c>
      <c r="L172" s="35"/>
      <c r="M172" s="2"/>
    </row>
    <row r="173" spans="1:13" x14ac:dyDescent="0.25">
      <c r="A173" s="93" t="s">
        <v>247</v>
      </c>
      <c r="B173" s="100">
        <v>39221140</v>
      </c>
      <c r="C173" s="6" t="s">
        <v>714</v>
      </c>
      <c r="D173" s="96" t="s">
        <v>715</v>
      </c>
      <c r="E173" s="8" t="s">
        <v>181</v>
      </c>
      <c r="F173" s="8" t="s">
        <v>9</v>
      </c>
      <c r="G173" s="18">
        <v>3270</v>
      </c>
      <c r="H173" s="18">
        <v>4</v>
      </c>
      <c r="I173" s="18">
        <f t="shared" si="5"/>
        <v>13.08</v>
      </c>
      <c r="J173" s="97">
        <v>4267</v>
      </c>
      <c r="K173" s="16">
        <f t="shared" si="7"/>
        <v>13080</v>
      </c>
      <c r="L173" s="35"/>
      <c r="M173" s="2"/>
    </row>
    <row r="174" spans="1:13" x14ac:dyDescent="0.25">
      <c r="A174" s="93" t="s">
        <v>716</v>
      </c>
      <c r="B174" s="100" t="s">
        <v>717</v>
      </c>
      <c r="C174" s="6" t="s">
        <v>718</v>
      </c>
      <c r="D174" s="96" t="s">
        <v>719</v>
      </c>
      <c r="E174" s="8" t="s">
        <v>181</v>
      </c>
      <c r="F174" s="8" t="s">
        <v>9</v>
      </c>
      <c r="G174" s="18">
        <v>150</v>
      </c>
      <c r="H174" s="18">
        <v>150</v>
      </c>
      <c r="I174" s="18">
        <f t="shared" si="5"/>
        <v>22.5</v>
      </c>
      <c r="J174" s="97">
        <v>4267</v>
      </c>
      <c r="K174" s="16">
        <f t="shared" si="7"/>
        <v>22500</v>
      </c>
      <c r="L174" s="35"/>
      <c r="M174" s="2"/>
    </row>
    <row r="175" spans="1:13" x14ac:dyDescent="0.25">
      <c r="A175" s="93" t="s">
        <v>716</v>
      </c>
      <c r="B175" s="100" t="s">
        <v>717</v>
      </c>
      <c r="C175" s="6" t="s">
        <v>718</v>
      </c>
      <c r="D175" s="96" t="s">
        <v>720</v>
      </c>
      <c r="E175" s="8" t="s">
        <v>181</v>
      </c>
      <c r="F175" s="8" t="s">
        <v>9</v>
      </c>
      <c r="G175" s="18">
        <v>280.8</v>
      </c>
      <c r="H175" s="18">
        <v>20</v>
      </c>
      <c r="I175" s="18">
        <f t="shared" si="5"/>
        <v>5.6159999999999997</v>
      </c>
      <c r="J175" s="97">
        <v>4267</v>
      </c>
      <c r="K175" s="16">
        <f t="shared" si="7"/>
        <v>5616</v>
      </c>
      <c r="L175" s="35"/>
      <c r="M175" s="2"/>
    </row>
    <row r="176" spans="1:13" x14ac:dyDescent="0.25">
      <c r="A176" s="93" t="s">
        <v>716</v>
      </c>
      <c r="B176" s="100" t="s">
        <v>717</v>
      </c>
      <c r="C176" s="6" t="s">
        <v>718</v>
      </c>
      <c r="D176" s="96" t="s">
        <v>721</v>
      </c>
      <c r="E176" s="8" t="s">
        <v>181</v>
      </c>
      <c r="F176" s="8" t="s">
        <v>9</v>
      </c>
      <c r="G176" s="18">
        <v>278.39999999999998</v>
      </c>
      <c r="H176" s="18">
        <v>100</v>
      </c>
      <c r="I176" s="18">
        <f t="shared" si="5"/>
        <v>27.839999999999996</v>
      </c>
      <c r="J176" s="97">
        <v>4267</v>
      </c>
      <c r="K176" s="16">
        <f t="shared" si="7"/>
        <v>27839.999999999996</v>
      </c>
      <c r="L176" s="35"/>
      <c r="M176" s="2"/>
    </row>
    <row r="177" spans="1:13" x14ac:dyDescent="0.25">
      <c r="A177" s="93" t="s">
        <v>254</v>
      </c>
      <c r="B177" s="100" t="s">
        <v>722</v>
      </c>
      <c r="C177" s="6" t="s">
        <v>723</v>
      </c>
      <c r="D177" s="96" t="s">
        <v>724</v>
      </c>
      <c r="E177" s="8" t="s">
        <v>181</v>
      </c>
      <c r="F177" s="8" t="s">
        <v>9</v>
      </c>
      <c r="G177" s="18">
        <v>94.285714285714292</v>
      </c>
      <c r="H177" s="18">
        <v>700</v>
      </c>
      <c r="I177" s="18">
        <f t="shared" si="5"/>
        <v>66</v>
      </c>
      <c r="J177" s="97">
        <v>4267</v>
      </c>
      <c r="K177" s="16">
        <f t="shared" si="7"/>
        <v>66000</v>
      </c>
      <c r="L177" s="35"/>
      <c r="M177" s="2"/>
    </row>
    <row r="178" spans="1:13" x14ac:dyDescent="0.25">
      <c r="A178" s="93" t="s">
        <v>254</v>
      </c>
      <c r="B178" s="100">
        <v>33761100</v>
      </c>
      <c r="C178" s="6" t="s">
        <v>723</v>
      </c>
      <c r="D178" s="96" t="s">
        <v>725</v>
      </c>
      <c r="E178" s="8" t="s">
        <v>181</v>
      </c>
      <c r="F178" s="8" t="s">
        <v>9</v>
      </c>
      <c r="G178" s="18">
        <v>660</v>
      </c>
      <c r="H178" s="18">
        <v>40</v>
      </c>
      <c r="I178" s="18">
        <f t="shared" si="5"/>
        <v>26.4</v>
      </c>
      <c r="J178" s="97">
        <v>4267</v>
      </c>
      <c r="K178" s="16">
        <f t="shared" si="7"/>
        <v>26400</v>
      </c>
      <c r="L178" s="35"/>
      <c r="M178" s="2"/>
    </row>
    <row r="179" spans="1:13" x14ac:dyDescent="0.25">
      <c r="A179" s="93" t="s">
        <v>229</v>
      </c>
      <c r="B179" s="100">
        <v>39831100</v>
      </c>
      <c r="C179" s="6" t="s">
        <v>726</v>
      </c>
      <c r="D179" s="96" t="s">
        <v>727</v>
      </c>
      <c r="E179" s="8" t="s">
        <v>181</v>
      </c>
      <c r="F179" s="8" t="s">
        <v>371</v>
      </c>
      <c r="G179" s="18">
        <v>588</v>
      </c>
      <c r="H179" s="18">
        <v>50</v>
      </c>
      <c r="I179" s="18">
        <f t="shared" si="5"/>
        <v>29.4</v>
      </c>
      <c r="J179" s="97">
        <v>4267</v>
      </c>
      <c r="K179" s="16">
        <f t="shared" si="7"/>
        <v>29400</v>
      </c>
      <c r="L179" s="35"/>
      <c r="M179" s="2"/>
    </row>
    <row r="180" spans="1:13" x14ac:dyDescent="0.25">
      <c r="A180" s="93" t="s">
        <v>229</v>
      </c>
      <c r="B180" s="100" t="s">
        <v>728</v>
      </c>
      <c r="C180" s="6" t="s">
        <v>729</v>
      </c>
      <c r="D180" s="96" t="s">
        <v>730</v>
      </c>
      <c r="E180" s="8" t="s">
        <v>181</v>
      </c>
      <c r="F180" s="8" t="s">
        <v>371</v>
      </c>
      <c r="G180" s="18">
        <v>294</v>
      </c>
      <c r="H180" s="18">
        <v>120</v>
      </c>
      <c r="I180" s="18">
        <f t="shared" si="5"/>
        <v>35.28</v>
      </c>
      <c r="J180" s="97">
        <v>4267</v>
      </c>
      <c r="K180" s="16">
        <f t="shared" si="7"/>
        <v>35280</v>
      </c>
      <c r="L180" s="35"/>
      <c r="M180" s="2"/>
    </row>
    <row r="181" spans="1:13" x14ac:dyDescent="0.25">
      <c r="A181" s="93" t="s">
        <v>247</v>
      </c>
      <c r="B181" s="100" t="s">
        <v>731</v>
      </c>
      <c r="C181" s="6" t="s">
        <v>732</v>
      </c>
      <c r="D181" s="96" t="s">
        <v>733</v>
      </c>
      <c r="E181" s="8" t="s">
        <v>181</v>
      </c>
      <c r="F181" s="8" t="s">
        <v>9</v>
      </c>
      <c r="G181" s="18">
        <v>56</v>
      </c>
      <c r="H181" s="18">
        <v>150</v>
      </c>
      <c r="I181" s="18">
        <f t="shared" si="5"/>
        <v>8.4</v>
      </c>
      <c r="J181" s="97">
        <v>4267</v>
      </c>
      <c r="K181" s="16">
        <f t="shared" si="7"/>
        <v>8400</v>
      </c>
      <c r="L181" s="35"/>
      <c r="M181" s="2"/>
    </row>
    <row r="182" spans="1:13" x14ac:dyDescent="0.25">
      <c r="A182" s="93" t="s">
        <v>734</v>
      </c>
      <c r="B182" s="100">
        <v>39522330</v>
      </c>
      <c r="C182" s="6" t="s">
        <v>735</v>
      </c>
      <c r="D182" s="96" t="s">
        <v>736</v>
      </c>
      <c r="E182" s="8" t="s">
        <v>181</v>
      </c>
      <c r="F182" s="8" t="s">
        <v>9</v>
      </c>
      <c r="G182" s="18">
        <v>264</v>
      </c>
      <c r="H182" s="18">
        <v>100</v>
      </c>
      <c r="I182" s="18">
        <f t="shared" ref="I182:I209" si="8">G182*H182/1000</f>
        <v>26.4</v>
      </c>
      <c r="J182" s="97">
        <v>4267</v>
      </c>
      <c r="K182" s="16">
        <f t="shared" si="7"/>
        <v>26400</v>
      </c>
      <c r="L182" s="35"/>
      <c r="M182" s="2"/>
    </row>
    <row r="183" spans="1:13" x14ac:dyDescent="0.25">
      <c r="A183" s="93" t="s">
        <v>734</v>
      </c>
      <c r="B183" s="100">
        <v>39522330</v>
      </c>
      <c r="C183" s="6" t="s">
        <v>735</v>
      </c>
      <c r="D183" s="96" t="s">
        <v>737</v>
      </c>
      <c r="E183" s="8" t="s">
        <v>181</v>
      </c>
      <c r="F183" s="8" t="s">
        <v>9</v>
      </c>
      <c r="G183" s="18">
        <v>148</v>
      </c>
      <c r="H183" s="18">
        <v>150</v>
      </c>
      <c r="I183" s="18">
        <f t="shared" si="8"/>
        <v>22.2</v>
      </c>
      <c r="J183" s="97">
        <v>4267</v>
      </c>
      <c r="K183" s="16">
        <f t="shared" si="7"/>
        <v>22200</v>
      </c>
      <c r="L183" s="35"/>
      <c r="M183" s="2"/>
    </row>
    <row r="184" spans="1:13" x14ac:dyDescent="0.25">
      <c r="A184" s="93" t="s">
        <v>734</v>
      </c>
      <c r="B184" s="100" t="s">
        <v>738</v>
      </c>
      <c r="C184" s="6" t="s">
        <v>739</v>
      </c>
      <c r="D184" s="96" t="s">
        <v>740</v>
      </c>
      <c r="E184" s="8" t="s">
        <v>181</v>
      </c>
      <c r="F184" s="8" t="s">
        <v>9</v>
      </c>
      <c r="G184" s="18">
        <v>570</v>
      </c>
      <c r="H184" s="18">
        <v>5</v>
      </c>
      <c r="I184" s="18">
        <f t="shared" si="8"/>
        <v>2.85</v>
      </c>
      <c r="J184" s="97">
        <v>4267</v>
      </c>
      <c r="K184" s="16">
        <f t="shared" si="7"/>
        <v>2850</v>
      </c>
      <c r="L184" s="35"/>
      <c r="M184" s="2"/>
    </row>
    <row r="185" spans="1:13" x14ac:dyDescent="0.25">
      <c r="A185" s="93" t="s">
        <v>229</v>
      </c>
      <c r="B185" s="100" t="s">
        <v>741</v>
      </c>
      <c r="C185" s="6" t="s">
        <v>742</v>
      </c>
      <c r="D185" s="96" t="s">
        <v>743</v>
      </c>
      <c r="E185" s="8" t="s">
        <v>181</v>
      </c>
      <c r="F185" s="8" t="s">
        <v>9</v>
      </c>
      <c r="G185" s="18">
        <v>317.64705882352939</v>
      </c>
      <c r="H185" s="18">
        <v>170</v>
      </c>
      <c r="I185" s="18">
        <f t="shared" si="8"/>
        <v>54</v>
      </c>
      <c r="J185" s="97">
        <v>4267</v>
      </c>
      <c r="K185" s="16">
        <f t="shared" si="7"/>
        <v>54000</v>
      </c>
      <c r="L185" s="35"/>
      <c r="M185" s="2"/>
    </row>
    <row r="186" spans="1:13" x14ac:dyDescent="0.25">
      <c r="A186" s="93" t="s">
        <v>247</v>
      </c>
      <c r="B186" s="100">
        <v>39221410</v>
      </c>
      <c r="C186" s="6" t="s">
        <v>744</v>
      </c>
      <c r="D186" s="96" t="s">
        <v>745</v>
      </c>
      <c r="E186" s="8" t="s">
        <v>181</v>
      </c>
      <c r="F186" s="8" t="s">
        <v>9</v>
      </c>
      <c r="G186" s="18">
        <v>804</v>
      </c>
      <c r="H186" s="18">
        <v>100</v>
      </c>
      <c r="I186" s="18">
        <f t="shared" si="8"/>
        <v>80.400000000000006</v>
      </c>
      <c r="J186" s="97">
        <v>4267</v>
      </c>
      <c r="K186" s="16">
        <f t="shared" si="7"/>
        <v>80400</v>
      </c>
      <c r="L186" s="35"/>
      <c r="M186" s="2"/>
    </row>
    <row r="187" spans="1:13" ht="15" customHeight="1" x14ac:dyDescent="0.25">
      <c r="A187" s="93" t="s">
        <v>229</v>
      </c>
      <c r="B187" s="100">
        <v>39839100</v>
      </c>
      <c r="C187" s="6" t="s">
        <v>746</v>
      </c>
      <c r="D187" s="96" t="s">
        <v>747</v>
      </c>
      <c r="E187" s="8" t="s">
        <v>181</v>
      </c>
      <c r="F187" s="8" t="s">
        <v>9</v>
      </c>
      <c r="G187" s="18">
        <v>141.78</v>
      </c>
      <c r="H187" s="18">
        <v>20</v>
      </c>
      <c r="I187" s="18">
        <f t="shared" si="8"/>
        <v>2.8355999999999999</v>
      </c>
      <c r="J187" s="97">
        <v>4267</v>
      </c>
      <c r="K187" s="16">
        <f t="shared" si="7"/>
        <v>2835.6</v>
      </c>
      <c r="L187" s="35"/>
      <c r="M187" s="2"/>
    </row>
    <row r="188" spans="1:13" x14ac:dyDescent="0.25">
      <c r="A188" s="93" t="s">
        <v>748</v>
      </c>
      <c r="B188" s="100" t="s">
        <v>749</v>
      </c>
      <c r="C188" s="6" t="s">
        <v>750</v>
      </c>
      <c r="D188" s="96" t="s">
        <v>751</v>
      </c>
      <c r="E188" s="8" t="s">
        <v>181</v>
      </c>
      <c r="F188" s="8" t="s">
        <v>371</v>
      </c>
      <c r="G188" s="18">
        <v>100</v>
      </c>
      <c r="H188" s="18">
        <v>120</v>
      </c>
      <c r="I188" s="18">
        <f t="shared" si="8"/>
        <v>12</v>
      </c>
      <c r="J188" s="97">
        <v>4267</v>
      </c>
      <c r="K188" s="16">
        <f t="shared" si="7"/>
        <v>12000</v>
      </c>
      <c r="L188" s="35"/>
      <c r="M188" s="2"/>
    </row>
    <row r="189" spans="1:13" x14ac:dyDescent="0.25">
      <c r="A189" s="93" t="s">
        <v>229</v>
      </c>
      <c r="B189" s="100">
        <v>39831280</v>
      </c>
      <c r="C189" s="6" t="s">
        <v>752</v>
      </c>
      <c r="D189" s="96" t="s">
        <v>753</v>
      </c>
      <c r="E189" s="8" t="s">
        <v>181</v>
      </c>
      <c r="F189" s="8" t="s">
        <v>371</v>
      </c>
      <c r="G189" s="18">
        <v>371.57142857142856</v>
      </c>
      <c r="H189" s="18">
        <v>140</v>
      </c>
      <c r="I189" s="18">
        <f t="shared" si="8"/>
        <v>52.02</v>
      </c>
      <c r="J189" s="97">
        <v>4267</v>
      </c>
      <c r="K189" s="16">
        <f t="shared" si="7"/>
        <v>52020</v>
      </c>
      <c r="L189" s="35"/>
      <c r="M189" s="2"/>
    </row>
    <row r="190" spans="1:13" x14ac:dyDescent="0.25">
      <c r="A190" s="93" t="s">
        <v>229</v>
      </c>
      <c r="B190" s="100">
        <v>39812410</v>
      </c>
      <c r="C190" s="6" t="s">
        <v>754</v>
      </c>
      <c r="D190" s="96" t="s">
        <v>755</v>
      </c>
      <c r="E190" s="8" t="s">
        <v>181</v>
      </c>
      <c r="F190" s="8" t="s">
        <v>9</v>
      </c>
      <c r="G190" s="18">
        <v>540</v>
      </c>
      <c r="H190" s="18">
        <v>10</v>
      </c>
      <c r="I190" s="18">
        <f t="shared" si="8"/>
        <v>5.4</v>
      </c>
      <c r="J190" s="97">
        <v>4267</v>
      </c>
      <c r="K190" s="16">
        <f t="shared" si="7"/>
        <v>5400</v>
      </c>
      <c r="L190" s="35"/>
      <c r="M190" s="2"/>
    </row>
    <row r="191" spans="1:13" x14ac:dyDescent="0.25">
      <c r="A191" s="93" t="s">
        <v>229</v>
      </c>
      <c r="B191" s="100">
        <v>39812410</v>
      </c>
      <c r="C191" s="6" t="s">
        <v>754</v>
      </c>
      <c r="D191" s="96" t="s">
        <v>756</v>
      </c>
      <c r="E191" s="8" t="s">
        <v>181</v>
      </c>
      <c r="F191" s="8" t="s">
        <v>9</v>
      </c>
      <c r="G191" s="18">
        <v>1000</v>
      </c>
      <c r="H191" s="18">
        <v>5</v>
      </c>
      <c r="I191" s="18">
        <f t="shared" si="8"/>
        <v>5</v>
      </c>
      <c r="J191" s="97">
        <v>4267</v>
      </c>
      <c r="K191" s="16">
        <f t="shared" si="7"/>
        <v>5000</v>
      </c>
      <c r="L191" s="35"/>
      <c r="M191" s="2"/>
    </row>
    <row r="192" spans="1:13" x14ac:dyDescent="0.25">
      <c r="A192" s="93" t="s">
        <v>252</v>
      </c>
      <c r="B192" s="100">
        <v>19441200</v>
      </c>
      <c r="C192" s="6" t="s">
        <v>757</v>
      </c>
      <c r="D192" s="96" t="s">
        <v>235</v>
      </c>
      <c r="E192" s="8" t="s">
        <v>181</v>
      </c>
      <c r="F192" s="8" t="s">
        <v>326</v>
      </c>
      <c r="G192" s="18">
        <v>5160</v>
      </c>
      <c r="H192" s="18">
        <v>1</v>
      </c>
      <c r="I192" s="18">
        <f t="shared" si="8"/>
        <v>5.16</v>
      </c>
      <c r="J192" s="97">
        <v>4267</v>
      </c>
      <c r="K192" s="16">
        <f t="shared" si="7"/>
        <v>5160</v>
      </c>
      <c r="L192" s="35"/>
      <c r="M192" s="2"/>
    </row>
    <row r="193" spans="1:13" x14ac:dyDescent="0.25">
      <c r="A193" s="93" t="s">
        <v>758</v>
      </c>
      <c r="B193" s="100">
        <v>31521150</v>
      </c>
      <c r="C193" s="6" t="s">
        <v>759</v>
      </c>
      <c r="D193" s="96" t="s">
        <v>760</v>
      </c>
      <c r="E193" s="8" t="s">
        <v>181</v>
      </c>
      <c r="F193" s="8" t="s">
        <v>9</v>
      </c>
      <c r="G193" s="18">
        <v>196</v>
      </c>
      <c r="H193" s="18">
        <v>60</v>
      </c>
      <c r="I193" s="18">
        <f t="shared" si="8"/>
        <v>11.76</v>
      </c>
      <c r="J193" s="97">
        <v>4267</v>
      </c>
      <c r="K193" s="16">
        <f t="shared" si="7"/>
        <v>11760</v>
      </c>
      <c r="L193" s="35"/>
      <c r="M193" s="2"/>
    </row>
    <row r="194" spans="1:13" x14ac:dyDescent="0.25">
      <c r="A194" s="93" t="s">
        <v>758</v>
      </c>
      <c r="B194" s="100">
        <v>31521150</v>
      </c>
      <c r="C194" s="6" t="s">
        <v>759</v>
      </c>
      <c r="D194" s="96" t="s">
        <v>761</v>
      </c>
      <c r="E194" s="8" t="s">
        <v>181</v>
      </c>
      <c r="F194" s="8" t="s">
        <v>9</v>
      </c>
      <c r="G194" s="18">
        <v>197.14285714285714</v>
      </c>
      <c r="H194" s="18">
        <v>35</v>
      </c>
      <c r="I194" s="18">
        <f t="shared" si="8"/>
        <v>6.9</v>
      </c>
      <c r="J194" s="97">
        <v>4267</v>
      </c>
      <c r="K194" s="16">
        <f t="shared" si="7"/>
        <v>6900</v>
      </c>
      <c r="L194" s="35"/>
      <c r="M194" s="2"/>
    </row>
    <row r="195" spans="1:13" x14ac:dyDescent="0.25">
      <c r="A195" s="93" t="s">
        <v>758</v>
      </c>
      <c r="B195" s="100">
        <v>31521150</v>
      </c>
      <c r="C195" s="6" t="s">
        <v>759</v>
      </c>
      <c r="D195" s="96" t="s">
        <v>762</v>
      </c>
      <c r="E195" s="8" t="s">
        <v>181</v>
      </c>
      <c r="F195" s="8" t="s">
        <v>9</v>
      </c>
      <c r="G195" s="18">
        <v>294</v>
      </c>
      <c r="H195" s="18">
        <v>20</v>
      </c>
      <c r="I195" s="18">
        <f t="shared" si="8"/>
        <v>5.88</v>
      </c>
      <c r="J195" s="97">
        <v>4267</v>
      </c>
      <c r="K195" s="16">
        <f t="shared" si="7"/>
        <v>5880</v>
      </c>
      <c r="L195" s="35"/>
      <c r="M195" s="2"/>
    </row>
    <row r="196" spans="1:13" x14ac:dyDescent="0.25">
      <c r="A196" s="93" t="s">
        <v>758</v>
      </c>
      <c r="B196" s="100">
        <v>31521150</v>
      </c>
      <c r="C196" s="6" t="s">
        <v>759</v>
      </c>
      <c r="D196" s="96" t="s">
        <v>763</v>
      </c>
      <c r="E196" s="8" t="s">
        <v>181</v>
      </c>
      <c r="F196" s="8" t="s">
        <v>9</v>
      </c>
      <c r="G196" s="18">
        <v>633</v>
      </c>
      <c r="H196" s="18">
        <v>10</v>
      </c>
      <c r="I196" s="18">
        <f t="shared" si="8"/>
        <v>6.33</v>
      </c>
      <c r="J196" s="97">
        <v>4267</v>
      </c>
      <c r="K196" s="16">
        <f t="shared" si="7"/>
        <v>6330</v>
      </c>
      <c r="L196" s="35"/>
      <c r="M196" s="2"/>
    </row>
    <row r="197" spans="1:13" x14ac:dyDescent="0.25">
      <c r="A197" s="93" t="s">
        <v>758</v>
      </c>
      <c r="B197" s="100">
        <v>31521150</v>
      </c>
      <c r="C197" s="6" t="s">
        <v>759</v>
      </c>
      <c r="D197" s="96" t="s">
        <v>764</v>
      </c>
      <c r="E197" s="8" t="s">
        <v>181</v>
      </c>
      <c r="F197" s="8" t="s">
        <v>9</v>
      </c>
      <c r="G197" s="18">
        <v>900</v>
      </c>
      <c r="H197" s="18">
        <v>10</v>
      </c>
      <c r="I197" s="18">
        <f t="shared" si="8"/>
        <v>9</v>
      </c>
      <c r="J197" s="97">
        <v>4267</v>
      </c>
      <c r="K197" s="16">
        <f t="shared" si="7"/>
        <v>9000</v>
      </c>
      <c r="L197" s="35"/>
      <c r="M197" s="2"/>
    </row>
    <row r="198" spans="1:13" x14ac:dyDescent="0.25">
      <c r="A198" s="93" t="s">
        <v>765</v>
      </c>
      <c r="B198" s="100">
        <v>31683100</v>
      </c>
      <c r="C198" s="6" t="s">
        <v>766</v>
      </c>
      <c r="D198" s="96" t="s">
        <v>767</v>
      </c>
      <c r="E198" s="8" t="s">
        <v>181</v>
      </c>
      <c r="F198" s="8" t="s">
        <v>9</v>
      </c>
      <c r="G198" s="18">
        <v>1160</v>
      </c>
      <c r="H198" s="18">
        <v>30</v>
      </c>
      <c r="I198" s="18">
        <f t="shared" si="8"/>
        <v>34.799999999999997</v>
      </c>
      <c r="J198" s="97">
        <v>4267</v>
      </c>
      <c r="K198" s="16">
        <f t="shared" si="7"/>
        <v>34800</v>
      </c>
      <c r="L198" s="35"/>
      <c r="M198" s="2"/>
    </row>
    <row r="199" spans="1:13" x14ac:dyDescent="0.25">
      <c r="A199" s="93" t="s">
        <v>768</v>
      </c>
      <c r="B199" s="100">
        <v>18421130</v>
      </c>
      <c r="C199" s="6" t="s">
        <v>769</v>
      </c>
      <c r="D199" s="96" t="s">
        <v>770</v>
      </c>
      <c r="E199" s="8" t="s">
        <v>181</v>
      </c>
      <c r="F199" s="8" t="s">
        <v>249</v>
      </c>
      <c r="G199" s="18">
        <v>127.5</v>
      </c>
      <c r="H199" s="18">
        <v>80</v>
      </c>
      <c r="I199" s="18">
        <f t="shared" si="8"/>
        <v>10.199999999999999</v>
      </c>
      <c r="J199" s="97">
        <v>4267</v>
      </c>
      <c r="K199" s="16">
        <f t="shared" si="7"/>
        <v>10200</v>
      </c>
      <c r="L199" s="35"/>
      <c r="M199" s="2"/>
    </row>
    <row r="200" spans="1:13" x14ac:dyDescent="0.25">
      <c r="A200" s="93" t="s">
        <v>771</v>
      </c>
      <c r="B200" s="100">
        <v>24451110</v>
      </c>
      <c r="C200" s="6" t="s">
        <v>772</v>
      </c>
      <c r="D200" s="96" t="s">
        <v>773</v>
      </c>
      <c r="E200" s="8" t="s">
        <v>181</v>
      </c>
      <c r="F200" s="8" t="s">
        <v>326</v>
      </c>
      <c r="G200" s="18">
        <v>500</v>
      </c>
      <c r="H200" s="18">
        <v>10</v>
      </c>
      <c r="I200" s="18">
        <f t="shared" si="8"/>
        <v>5</v>
      </c>
      <c r="J200" s="97">
        <v>4267</v>
      </c>
      <c r="K200" s="16">
        <f t="shared" si="7"/>
        <v>5000</v>
      </c>
      <c r="L200" s="35"/>
      <c r="M200" s="2"/>
    </row>
    <row r="201" spans="1:13" x14ac:dyDescent="0.25">
      <c r="A201" s="93" t="s">
        <v>774</v>
      </c>
      <c r="B201" s="100" t="s">
        <v>775</v>
      </c>
      <c r="C201" s="6" t="s">
        <v>776</v>
      </c>
      <c r="D201" s="96" t="s">
        <v>777</v>
      </c>
      <c r="E201" s="8" t="s">
        <v>181</v>
      </c>
      <c r="F201" s="8" t="s">
        <v>9</v>
      </c>
      <c r="G201" s="18">
        <v>49</v>
      </c>
      <c r="H201" s="18">
        <v>35</v>
      </c>
      <c r="I201" s="18">
        <f t="shared" si="8"/>
        <v>1.7150000000000001</v>
      </c>
      <c r="J201" s="97">
        <v>4267</v>
      </c>
      <c r="K201" s="16">
        <f t="shared" si="7"/>
        <v>1715</v>
      </c>
      <c r="L201" s="35"/>
      <c r="M201" s="2"/>
    </row>
    <row r="202" spans="1:13" x14ac:dyDescent="0.25">
      <c r="A202" s="93" t="s">
        <v>778</v>
      </c>
      <c r="B202" s="100">
        <v>31211240</v>
      </c>
      <c r="C202" s="6" t="s">
        <v>779</v>
      </c>
      <c r="D202" s="96" t="s">
        <v>780</v>
      </c>
      <c r="E202" s="8" t="s">
        <v>181</v>
      </c>
      <c r="F202" s="8" t="s">
        <v>9</v>
      </c>
      <c r="G202" s="18">
        <v>150</v>
      </c>
      <c r="H202" s="18">
        <v>40</v>
      </c>
      <c r="I202" s="18">
        <f t="shared" si="8"/>
        <v>6</v>
      </c>
      <c r="J202" s="97">
        <v>4267</v>
      </c>
      <c r="K202" s="16">
        <f t="shared" si="7"/>
        <v>6000</v>
      </c>
      <c r="L202" s="35"/>
      <c r="M202" s="2"/>
    </row>
    <row r="203" spans="1:13" x14ac:dyDescent="0.25">
      <c r="A203" s="93" t="s">
        <v>247</v>
      </c>
      <c r="B203" s="100" t="s">
        <v>705</v>
      </c>
      <c r="C203" s="6" t="s">
        <v>706</v>
      </c>
      <c r="D203" s="96" t="s">
        <v>781</v>
      </c>
      <c r="E203" s="8" t="s">
        <v>181</v>
      </c>
      <c r="F203" s="8" t="s">
        <v>9</v>
      </c>
      <c r="G203" s="18">
        <v>432</v>
      </c>
      <c r="H203" s="18">
        <v>5</v>
      </c>
      <c r="I203" s="18">
        <f t="shared" si="8"/>
        <v>2.16</v>
      </c>
      <c r="J203" s="97">
        <v>4267</v>
      </c>
      <c r="K203" s="16">
        <f t="shared" si="7"/>
        <v>2160</v>
      </c>
      <c r="L203" s="35"/>
      <c r="M203" s="2"/>
    </row>
    <row r="204" spans="1:13" x14ac:dyDescent="0.25">
      <c r="A204" s="93" t="s">
        <v>229</v>
      </c>
      <c r="B204" s="100" t="s">
        <v>728</v>
      </c>
      <c r="C204" s="6" t="s">
        <v>729</v>
      </c>
      <c r="D204" s="96" t="s">
        <v>782</v>
      </c>
      <c r="E204" s="8" t="s">
        <v>181</v>
      </c>
      <c r="F204" s="8" t="s">
        <v>371</v>
      </c>
      <c r="G204" s="18">
        <v>499.74666666666661</v>
      </c>
      <c r="H204" s="18">
        <v>180</v>
      </c>
      <c r="I204" s="18">
        <f t="shared" si="8"/>
        <v>89.954399999999993</v>
      </c>
      <c r="J204" s="97">
        <v>4267</v>
      </c>
      <c r="K204" s="16">
        <f t="shared" si="7"/>
        <v>89954.4</v>
      </c>
      <c r="L204" s="35"/>
      <c r="M204" s="2"/>
    </row>
    <row r="205" spans="1:13" x14ac:dyDescent="0.25">
      <c r="A205" s="93" t="s">
        <v>247</v>
      </c>
      <c r="B205" s="100">
        <v>39221350</v>
      </c>
      <c r="C205" s="6" t="s">
        <v>783</v>
      </c>
      <c r="D205" s="96" t="s">
        <v>784</v>
      </c>
      <c r="E205" s="8" t="s">
        <v>181</v>
      </c>
      <c r="F205" s="8" t="s">
        <v>9</v>
      </c>
      <c r="G205" s="18">
        <v>32.944000000000003</v>
      </c>
      <c r="H205" s="18">
        <v>300</v>
      </c>
      <c r="I205" s="18">
        <f t="shared" si="8"/>
        <v>9.8832000000000004</v>
      </c>
      <c r="J205" s="97">
        <v>4267</v>
      </c>
      <c r="K205" s="16">
        <f t="shared" si="7"/>
        <v>9883.2000000000007</v>
      </c>
      <c r="L205" s="35"/>
      <c r="M205" s="2"/>
    </row>
    <row r="206" spans="1:13" x14ac:dyDescent="0.25">
      <c r="A206" s="93" t="s">
        <v>247</v>
      </c>
      <c r="B206" s="100">
        <v>39221350</v>
      </c>
      <c r="C206" s="6" t="s">
        <v>783</v>
      </c>
      <c r="D206" s="96" t="s">
        <v>785</v>
      </c>
      <c r="E206" s="8" t="s">
        <v>181</v>
      </c>
      <c r="F206" s="8" t="s">
        <v>9</v>
      </c>
      <c r="G206" s="18">
        <v>17.46</v>
      </c>
      <c r="H206" s="18">
        <v>300</v>
      </c>
      <c r="I206" s="18">
        <f t="shared" si="8"/>
        <v>5.2380000000000004</v>
      </c>
      <c r="J206" s="97">
        <v>4267</v>
      </c>
      <c r="K206" s="16">
        <f t="shared" si="7"/>
        <v>5238</v>
      </c>
      <c r="L206" s="35"/>
      <c r="M206" s="2"/>
    </row>
    <row r="207" spans="1:13" x14ac:dyDescent="0.25">
      <c r="A207" s="54">
        <v>302</v>
      </c>
      <c r="B207" s="100">
        <v>30236170</v>
      </c>
      <c r="C207" s="6" t="s">
        <v>922</v>
      </c>
      <c r="D207" s="127" t="s">
        <v>649</v>
      </c>
      <c r="E207" s="8" t="s">
        <v>49</v>
      </c>
      <c r="F207" s="8" t="s">
        <v>9</v>
      </c>
      <c r="G207" s="18">
        <v>15000</v>
      </c>
      <c r="H207" s="18">
        <v>5</v>
      </c>
      <c r="I207" s="18">
        <f t="shared" si="8"/>
        <v>75</v>
      </c>
      <c r="J207" s="97">
        <v>4269</v>
      </c>
      <c r="K207" s="16">
        <f t="shared" si="7"/>
        <v>75000</v>
      </c>
      <c r="L207" s="35" t="s">
        <v>923</v>
      </c>
      <c r="M207" s="2"/>
    </row>
    <row r="208" spans="1:13" x14ac:dyDescent="0.25">
      <c r="A208" s="54">
        <v>312</v>
      </c>
      <c r="B208" s="100">
        <v>31221230</v>
      </c>
      <c r="C208" s="6" t="s">
        <v>924</v>
      </c>
      <c r="D208" s="127" t="s">
        <v>921</v>
      </c>
      <c r="E208" s="8" t="s">
        <v>49</v>
      </c>
      <c r="F208" s="8" t="s">
        <v>9</v>
      </c>
      <c r="G208" s="18">
        <v>250</v>
      </c>
      <c r="H208" s="18">
        <v>1000</v>
      </c>
      <c r="I208" s="18">
        <f t="shared" si="8"/>
        <v>250</v>
      </c>
      <c r="J208" s="97">
        <v>4269</v>
      </c>
      <c r="K208" s="16">
        <f t="shared" si="7"/>
        <v>250000</v>
      </c>
      <c r="L208" s="35"/>
      <c r="M208" s="2"/>
    </row>
    <row r="209" spans="1:13" x14ac:dyDescent="0.25">
      <c r="A209" s="54">
        <v>312</v>
      </c>
      <c r="B209" s="100">
        <v>31221230</v>
      </c>
      <c r="C209" s="6" t="s">
        <v>924</v>
      </c>
      <c r="D209" s="127" t="s">
        <v>921</v>
      </c>
      <c r="E209" s="8" t="s">
        <v>49</v>
      </c>
      <c r="F209" s="8" t="s">
        <v>9</v>
      </c>
      <c r="G209" s="134">
        <v>300</v>
      </c>
      <c r="H209" s="18">
        <v>1000</v>
      </c>
      <c r="I209" s="18">
        <f t="shared" si="8"/>
        <v>300</v>
      </c>
      <c r="J209" s="97">
        <v>4269</v>
      </c>
      <c r="K209" s="16">
        <f t="shared" si="7"/>
        <v>300000</v>
      </c>
      <c r="L209" s="35"/>
      <c r="M209" s="2"/>
    </row>
    <row r="210" spans="1:13" x14ac:dyDescent="0.25">
      <c r="A210" s="54">
        <v>0</v>
      </c>
      <c r="B210" s="135" t="s">
        <v>35</v>
      </c>
      <c r="C210" s="135"/>
      <c r="D210" s="135"/>
      <c r="E210" s="135"/>
      <c r="F210" s="135"/>
      <c r="G210" s="135"/>
      <c r="H210" s="135"/>
      <c r="I210" s="135"/>
      <c r="J210" s="94"/>
      <c r="K210" s="16">
        <f t="shared" si="7"/>
        <v>0</v>
      </c>
      <c r="L210" s="35"/>
      <c r="M210" s="2"/>
    </row>
    <row r="211" spans="1:13" x14ac:dyDescent="0.25">
      <c r="A211" s="54" t="s">
        <v>198</v>
      </c>
      <c r="B211" s="100">
        <v>65111100</v>
      </c>
      <c r="C211" s="104" t="s">
        <v>197</v>
      </c>
      <c r="D211" s="105" t="s">
        <v>292</v>
      </c>
      <c r="E211" s="69" t="s">
        <v>49</v>
      </c>
      <c r="F211" s="69" t="s">
        <v>50</v>
      </c>
      <c r="G211" s="69">
        <v>4500000</v>
      </c>
      <c r="H211" s="62">
        <v>1</v>
      </c>
      <c r="I211" s="69">
        <f>H211*G211/1000</f>
        <v>4500</v>
      </c>
      <c r="J211" s="94">
        <v>4213</v>
      </c>
      <c r="K211" s="52">
        <f t="shared" si="1"/>
        <v>4500000</v>
      </c>
      <c r="L211" s="35"/>
      <c r="M211" s="2"/>
    </row>
    <row r="212" spans="1:13" x14ac:dyDescent="0.25">
      <c r="A212" s="54"/>
      <c r="B212" s="100"/>
      <c r="C212" s="6"/>
      <c r="D212" s="6"/>
      <c r="E212" s="61"/>
      <c r="F212" s="61"/>
      <c r="G212" s="61"/>
      <c r="H212" s="170"/>
      <c r="I212" s="61"/>
      <c r="J212" s="94"/>
      <c r="K212" s="52">
        <f t="shared" si="1"/>
        <v>0</v>
      </c>
      <c r="L212" s="35"/>
      <c r="M212" s="2"/>
    </row>
    <row r="213" spans="1:13" x14ac:dyDescent="0.25">
      <c r="A213" s="54">
        <v>0</v>
      </c>
      <c r="B213" s="138" t="s">
        <v>10</v>
      </c>
      <c r="C213" s="138"/>
      <c r="D213" s="138"/>
      <c r="E213" s="37"/>
      <c r="F213" s="37"/>
      <c r="G213" s="38"/>
      <c r="H213" s="38"/>
      <c r="I213" s="38"/>
      <c r="J213" s="94"/>
      <c r="K213" s="52">
        <f t="shared" si="1"/>
        <v>0</v>
      </c>
      <c r="L213" s="35"/>
      <c r="M213" s="2"/>
    </row>
    <row r="214" spans="1:13" x14ac:dyDescent="0.25">
      <c r="A214" s="54">
        <v>0</v>
      </c>
      <c r="B214" s="151" t="s">
        <v>11</v>
      </c>
      <c r="C214" s="151"/>
      <c r="D214" s="40"/>
      <c r="E214" s="99"/>
      <c r="F214" s="99"/>
      <c r="G214" s="38"/>
      <c r="H214" s="38"/>
      <c r="I214" s="38"/>
      <c r="J214" s="94"/>
      <c r="K214" s="52">
        <f t="shared" si="1"/>
        <v>0</v>
      </c>
      <c r="L214" s="35"/>
      <c r="M214" s="2"/>
    </row>
    <row r="215" spans="1:13" x14ac:dyDescent="0.25">
      <c r="A215" s="54">
        <v>0</v>
      </c>
      <c r="B215" s="135" t="s">
        <v>7</v>
      </c>
      <c r="C215" s="135"/>
      <c r="D215" s="135"/>
      <c r="E215" s="135"/>
      <c r="F215" s="135"/>
      <c r="G215" s="135"/>
      <c r="H215" s="135"/>
      <c r="I215" s="135"/>
      <c r="J215" s="94"/>
      <c r="K215" s="52">
        <f t="shared" si="1"/>
        <v>0</v>
      </c>
      <c r="L215" s="35"/>
      <c r="M215" s="2"/>
    </row>
    <row r="216" spans="1:13" ht="27" x14ac:dyDescent="0.25">
      <c r="A216" s="33" t="s">
        <v>180</v>
      </c>
      <c r="B216" s="100">
        <v>72261180</v>
      </c>
      <c r="C216" s="104" t="s">
        <v>277</v>
      </c>
      <c r="D216" s="105" t="s">
        <v>179</v>
      </c>
      <c r="E216" s="8" t="s">
        <v>49</v>
      </c>
      <c r="F216" s="8" t="s">
        <v>50</v>
      </c>
      <c r="G216" s="18">
        <v>2640000</v>
      </c>
      <c r="H216" s="18">
        <v>1</v>
      </c>
      <c r="I216" s="18">
        <f t="shared" ref="I216:I218" si="9">G216*H216/1000</f>
        <v>2640</v>
      </c>
      <c r="J216" s="94">
        <v>4232</v>
      </c>
      <c r="K216" s="52">
        <f t="shared" si="1"/>
        <v>2640000</v>
      </c>
      <c r="L216" s="35"/>
      <c r="M216" s="2"/>
    </row>
    <row r="217" spans="1:13" ht="27" x14ac:dyDescent="0.25">
      <c r="A217" s="33" t="s">
        <v>180</v>
      </c>
      <c r="B217" s="100">
        <v>72261160</v>
      </c>
      <c r="C217" s="104" t="s">
        <v>278</v>
      </c>
      <c r="D217" s="105" t="s">
        <v>199</v>
      </c>
      <c r="E217" s="8" t="s">
        <v>49</v>
      </c>
      <c r="F217" s="8" t="s">
        <v>50</v>
      </c>
      <c r="G217" s="18">
        <v>8472000</v>
      </c>
      <c r="H217" s="18">
        <v>1</v>
      </c>
      <c r="I217" s="18">
        <f t="shared" si="9"/>
        <v>8472</v>
      </c>
      <c r="J217" s="94">
        <v>4232</v>
      </c>
      <c r="K217" s="52">
        <f t="shared" si="1"/>
        <v>8472000</v>
      </c>
      <c r="L217" s="35"/>
      <c r="M217" s="2"/>
    </row>
    <row r="218" spans="1:13" ht="15" customHeight="1" x14ac:dyDescent="0.25">
      <c r="A218" s="33" t="s">
        <v>366</v>
      </c>
      <c r="B218" s="100">
        <v>92411100</v>
      </c>
      <c r="C218" s="104" t="s">
        <v>64</v>
      </c>
      <c r="D218" s="105" t="s">
        <v>367</v>
      </c>
      <c r="E218" s="8" t="s">
        <v>49</v>
      </c>
      <c r="F218" s="8" t="s">
        <v>50</v>
      </c>
      <c r="G218" s="18">
        <v>748000</v>
      </c>
      <c r="H218" s="18">
        <v>1</v>
      </c>
      <c r="I218" s="18">
        <f t="shared" si="9"/>
        <v>748</v>
      </c>
      <c r="J218" s="94">
        <v>4234</v>
      </c>
      <c r="K218" s="52">
        <f t="shared" si="1"/>
        <v>748000</v>
      </c>
      <c r="L218" s="35"/>
      <c r="M218" s="2"/>
    </row>
    <row r="219" spans="1:13" hidden="1" x14ac:dyDescent="0.25">
      <c r="A219" s="54">
        <v>0</v>
      </c>
      <c r="B219" s="135" t="s">
        <v>8</v>
      </c>
      <c r="C219" s="135"/>
      <c r="D219" s="135"/>
      <c r="E219" s="135"/>
      <c r="F219" s="135"/>
      <c r="G219" s="135"/>
      <c r="H219" s="135"/>
      <c r="I219" s="135"/>
      <c r="J219" s="94"/>
      <c r="K219" s="52">
        <f t="shared" si="1"/>
        <v>0</v>
      </c>
      <c r="L219" s="35"/>
      <c r="M219" s="2"/>
    </row>
    <row r="220" spans="1:13" hidden="1" x14ac:dyDescent="0.25">
      <c r="A220" s="54"/>
      <c r="B220" s="61"/>
      <c r="C220" s="61"/>
      <c r="D220" s="61"/>
      <c r="E220" s="61"/>
      <c r="F220" s="61"/>
      <c r="G220" s="61"/>
      <c r="H220" s="170"/>
      <c r="I220" s="61"/>
      <c r="J220" s="94"/>
      <c r="K220" s="52"/>
      <c r="L220" s="35"/>
      <c r="M220" s="2"/>
    </row>
    <row r="221" spans="1:13" x14ac:dyDescent="0.25">
      <c r="A221" s="54">
        <v>0</v>
      </c>
      <c r="B221" s="140"/>
      <c r="C221" s="140"/>
      <c r="D221" s="140"/>
      <c r="E221" s="140"/>
      <c r="F221" s="140"/>
      <c r="G221" s="140"/>
      <c r="H221" s="140"/>
      <c r="I221" s="140"/>
      <c r="J221" s="94"/>
      <c r="K221" s="52">
        <f t="shared" si="1"/>
        <v>0</v>
      </c>
      <c r="L221" s="35"/>
      <c r="M221" s="2"/>
    </row>
    <row r="222" spans="1:13" x14ac:dyDescent="0.25">
      <c r="A222" s="54">
        <v>0</v>
      </c>
      <c r="B222" s="138" t="s">
        <v>12</v>
      </c>
      <c r="C222" s="138"/>
      <c r="D222" s="138"/>
      <c r="E222" s="37"/>
      <c r="F222" s="37"/>
      <c r="G222" s="41"/>
      <c r="H222" s="41"/>
      <c r="I222" s="41"/>
      <c r="J222" s="94"/>
      <c r="K222" s="52">
        <f t="shared" si="1"/>
        <v>0</v>
      </c>
      <c r="L222" s="35"/>
      <c r="M222" s="2"/>
    </row>
    <row r="223" spans="1:13" x14ac:dyDescent="0.25">
      <c r="A223" s="54">
        <v>0</v>
      </c>
      <c r="B223" s="138" t="s">
        <v>13</v>
      </c>
      <c r="C223" s="138"/>
      <c r="D223" s="138"/>
      <c r="E223" s="37"/>
      <c r="F223" s="37"/>
      <c r="G223" s="41"/>
      <c r="H223" s="41"/>
      <c r="I223" s="41"/>
      <c r="J223" s="94"/>
      <c r="K223" s="52">
        <f t="shared" si="1"/>
        <v>0</v>
      </c>
      <c r="L223" s="35"/>
      <c r="M223" s="2"/>
    </row>
    <row r="224" spans="1:13" x14ac:dyDescent="0.25">
      <c r="A224" s="54">
        <v>0</v>
      </c>
      <c r="B224" s="135" t="s">
        <v>7</v>
      </c>
      <c r="C224" s="135"/>
      <c r="D224" s="135"/>
      <c r="E224" s="135"/>
      <c r="F224" s="135"/>
      <c r="G224" s="135"/>
      <c r="H224" s="135"/>
      <c r="I224" s="135"/>
      <c r="J224" s="94"/>
      <c r="K224" s="52">
        <f t="shared" si="1"/>
        <v>0</v>
      </c>
      <c r="L224" s="35"/>
      <c r="M224" s="2"/>
    </row>
    <row r="225" spans="1:13" ht="15" customHeight="1" x14ac:dyDescent="0.25">
      <c r="A225" s="54" t="s">
        <v>372</v>
      </c>
      <c r="B225" s="100" t="s">
        <v>453</v>
      </c>
      <c r="C225" s="104" t="s">
        <v>409</v>
      </c>
      <c r="D225" s="105" t="s">
        <v>373</v>
      </c>
      <c r="E225" s="69" t="s">
        <v>49</v>
      </c>
      <c r="F225" s="69" t="s">
        <v>9</v>
      </c>
      <c r="G225" s="69">
        <v>128000</v>
      </c>
      <c r="H225" s="62">
        <v>6</v>
      </c>
      <c r="I225" s="69">
        <f>+H225*G225/1000</f>
        <v>768</v>
      </c>
      <c r="J225" s="94">
        <v>4241</v>
      </c>
      <c r="K225" s="52">
        <f t="shared" si="1"/>
        <v>768000</v>
      </c>
      <c r="L225" s="35"/>
      <c r="M225" s="2"/>
    </row>
    <row r="226" spans="1:13" ht="15" customHeight="1" x14ac:dyDescent="0.25">
      <c r="A226" s="54" t="s">
        <v>268</v>
      </c>
      <c r="B226" s="112" t="s">
        <v>378</v>
      </c>
      <c r="C226" s="104" t="s">
        <v>122</v>
      </c>
      <c r="D226" s="104" t="s">
        <v>376</v>
      </c>
      <c r="E226" s="112" t="s">
        <v>267</v>
      </c>
      <c r="F226" s="113" t="s">
        <v>50</v>
      </c>
      <c r="G226" s="114">
        <v>6000000</v>
      </c>
      <c r="H226" s="114">
        <v>1</v>
      </c>
      <c r="I226" s="114">
        <f t="shared" ref="I226:I232" si="10">G226*H226/1000</f>
        <v>6000</v>
      </c>
      <c r="J226" s="36">
        <v>4241</v>
      </c>
      <c r="K226" s="52">
        <f t="shared" si="1"/>
        <v>6000000</v>
      </c>
      <c r="L226" s="35"/>
      <c r="M226" s="2"/>
    </row>
    <row r="227" spans="1:13" ht="15" customHeight="1" x14ac:dyDescent="0.25">
      <c r="A227" s="54">
        <v>712</v>
      </c>
      <c r="B227" s="112" t="s">
        <v>378</v>
      </c>
      <c r="C227" s="104" t="s">
        <v>122</v>
      </c>
      <c r="D227" s="104" t="s">
        <v>377</v>
      </c>
      <c r="E227" s="112" t="s">
        <v>267</v>
      </c>
      <c r="F227" s="113" t="s">
        <v>50</v>
      </c>
      <c r="G227" s="114">
        <v>2000000</v>
      </c>
      <c r="H227" s="114">
        <v>1</v>
      </c>
      <c r="I227" s="114">
        <f t="shared" si="10"/>
        <v>2000</v>
      </c>
      <c r="J227" s="36">
        <v>4241</v>
      </c>
      <c r="K227" s="52">
        <f t="shared" si="1"/>
        <v>2000000</v>
      </c>
      <c r="L227" s="35"/>
      <c r="M227" s="2"/>
    </row>
    <row r="228" spans="1:13" ht="27" x14ac:dyDescent="0.25">
      <c r="A228" s="54" t="s">
        <v>268</v>
      </c>
      <c r="B228" s="112">
        <v>71251100</v>
      </c>
      <c r="C228" s="104" t="s">
        <v>410</v>
      </c>
      <c r="D228" s="104" t="s">
        <v>391</v>
      </c>
      <c r="E228" s="112" t="s">
        <v>267</v>
      </c>
      <c r="F228" s="113" t="s">
        <v>50</v>
      </c>
      <c r="G228" s="114">
        <v>6000000</v>
      </c>
      <c r="H228" s="114">
        <v>1</v>
      </c>
      <c r="I228" s="114">
        <f t="shared" si="10"/>
        <v>6000</v>
      </c>
      <c r="J228" s="36">
        <v>4241</v>
      </c>
      <c r="K228" s="52">
        <f t="shared" si="1"/>
        <v>6000000</v>
      </c>
      <c r="L228" s="35"/>
      <c r="M228" s="2"/>
    </row>
    <row r="229" spans="1:13" ht="27" x14ac:dyDescent="0.25">
      <c r="A229" s="54">
        <v>712</v>
      </c>
      <c r="B229" s="112">
        <v>71251100</v>
      </c>
      <c r="C229" s="104" t="s">
        <v>410</v>
      </c>
      <c r="D229" s="104" t="s">
        <v>392</v>
      </c>
      <c r="E229" s="112" t="s">
        <v>267</v>
      </c>
      <c r="F229" s="113" t="s">
        <v>50</v>
      </c>
      <c r="G229" s="114">
        <v>4000000</v>
      </c>
      <c r="H229" s="114">
        <v>1</v>
      </c>
      <c r="I229" s="114">
        <f t="shared" si="10"/>
        <v>4000</v>
      </c>
      <c r="J229" s="36">
        <v>4241</v>
      </c>
      <c r="K229" s="52">
        <f t="shared" si="1"/>
        <v>4000000</v>
      </c>
      <c r="L229" s="35"/>
      <c r="M229" s="2"/>
    </row>
    <row r="230" spans="1:13" x14ac:dyDescent="0.25">
      <c r="A230" s="54" t="s">
        <v>372</v>
      </c>
      <c r="B230" s="112">
        <v>72311240</v>
      </c>
      <c r="C230" s="104" t="s">
        <v>454</v>
      </c>
      <c r="D230" s="104" t="s">
        <v>455</v>
      </c>
      <c r="E230" s="112" t="s">
        <v>267</v>
      </c>
      <c r="F230" s="113" t="s">
        <v>50</v>
      </c>
      <c r="G230" s="114">
        <v>0</v>
      </c>
      <c r="H230" s="114">
        <v>1</v>
      </c>
      <c r="I230" s="114">
        <f t="shared" si="10"/>
        <v>0</v>
      </c>
      <c r="J230" s="36">
        <v>4241</v>
      </c>
      <c r="K230" s="52">
        <f t="shared" si="1"/>
        <v>0</v>
      </c>
      <c r="L230" s="35"/>
      <c r="M230" s="2"/>
    </row>
    <row r="231" spans="1:13" ht="27" customHeight="1" x14ac:dyDescent="0.25">
      <c r="A231" s="54">
        <v>794</v>
      </c>
      <c r="B231" s="112" t="s">
        <v>398</v>
      </c>
      <c r="C231" s="104" t="s">
        <v>399</v>
      </c>
      <c r="D231" s="104" t="s">
        <v>911</v>
      </c>
      <c r="E231" s="112" t="s">
        <v>223</v>
      </c>
      <c r="F231" s="113" t="s">
        <v>50</v>
      </c>
      <c r="G231" s="114">
        <v>0</v>
      </c>
      <c r="H231" s="114">
        <v>1</v>
      </c>
      <c r="I231" s="114">
        <f t="shared" si="10"/>
        <v>0</v>
      </c>
      <c r="J231" s="36">
        <v>4241</v>
      </c>
      <c r="K231" s="52">
        <f t="shared" si="1"/>
        <v>0</v>
      </c>
      <c r="L231" s="35"/>
      <c r="M231" s="2"/>
    </row>
    <row r="232" spans="1:13" x14ac:dyDescent="0.25">
      <c r="A232" s="54" t="s">
        <v>915</v>
      </c>
      <c r="B232" s="112" t="s">
        <v>914</v>
      </c>
      <c r="C232" s="104" t="s">
        <v>913</v>
      </c>
      <c r="D232" s="104" t="s">
        <v>912</v>
      </c>
      <c r="E232" s="112" t="s">
        <v>49</v>
      </c>
      <c r="F232" s="113" t="s">
        <v>50</v>
      </c>
      <c r="G232" s="114">
        <v>100000</v>
      </c>
      <c r="H232" s="114">
        <v>1</v>
      </c>
      <c r="I232" s="114">
        <f t="shared" si="10"/>
        <v>100</v>
      </c>
      <c r="J232" s="36">
        <v>4241</v>
      </c>
      <c r="K232" s="52">
        <f t="shared" si="1"/>
        <v>100000</v>
      </c>
      <c r="L232" s="35"/>
      <c r="M232" s="2"/>
    </row>
    <row r="233" spans="1:13" x14ac:dyDescent="0.25">
      <c r="A233" s="54" t="s">
        <v>814</v>
      </c>
      <c r="B233" s="100">
        <v>65311100</v>
      </c>
      <c r="C233" s="104" t="s">
        <v>813</v>
      </c>
      <c r="D233" s="104" t="s">
        <v>815</v>
      </c>
      <c r="E233" s="8" t="s">
        <v>49</v>
      </c>
      <c r="F233" s="8" t="s">
        <v>50</v>
      </c>
      <c r="G233" s="18">
        <v>160000</v>
      </c>
      <c r="H233" s="18">
        <v>1</v>
      </c>
      <c r="I233" s="18">
        <f>G233*H233/1000</f>
        <v>160</v>
      </c>
      <c r="J233" s="36">
        <v>4241</v>
      </c>
      <c r="K233" s="52">
        <f>+G233*H233</f>
        <v>160000</v>
      </c>
      <c r="L233" s="121"/>
      <c r="M233" s="2"/>
    </row>
    <row r="234" spans="1:13" x14ac:dyDescent="0.25">
      <c r="A234" s="54">
        <v>0</v>
      </c>
      <c r="B234" s="135" t="s">
        <v>8</v>
      </c>
      <c r="C234" s="135"/>
      <c r="D234" s="135"/>
      <c r="E234" s="135"/>
      <c r="F234" s="135"/>
      <c r="G234" s="135"/>
      <c r="H234" s="135"/>
      <c r="I234" s="135"/>
      <c r="J234" s="94"/>
      <c r="K234" s="52">
        <f t="shared" si="1"/>
        <v>0</v>
      </c>
      <c r="L234" s="35"/>
      <c r="M234" s="2"/>
    </row>
    <row r="235" spans="1:13" x14ac:dyDescent="0.25">
      <c r="A235" s="54" t="s">
        <v>229</v>
      </c>
      <c r="B235" s="69" t="s">
        <v>228</v>
      </c>
      <c r="C235" s="104" t="s">
        <v>293</v>
      </c>
      <c r="D235" s="105" t="s">
        <v>304</v>
      </c>
      <c r="E235" s="8" t="s">
        <v>49</v>
      </c>
      <c r="F235" s="8" t="s">
        <v>9</v>
      </c>
      <c r="G235" s="18">
        <v>300</v>
      </c>
      <c r="H235" s="18">
        <v>19</v>
      </c>
      <c r="I235" s="18">
        <f>+H235*G235/1000</f>
        <v>5.7</v>
      </c>
      <c r="J235" s="97">
        <v>4269</v>
      </c>
      <c r="K235" s="52">
        <f t="shared" si="1"/>
        <v>5700</v>
      </c>
      <c r="L235" s="35"/>
      <c r="M235" s="2"/>
    </row>
    <row r="236" spans="1:13" x14ac:dyDescent="0.25">
      <c r="A236" s="54" t="s">
        <v>229</v>
      </c>
      <c r="B236" s="69" t="s">
        <v>245</v>
      </c>
      <c r="C236" s="104" t="s">
        <v>294</v>
      </c>
      <c r="D236" s="105" t="s">
        <v>230</v>
      </c>
      <c r="E236" s="8" t="s">
        <v>49</v>
      </c>
      <c r="F236" s="8" t="s">
        <v>9</v>
      </c>
      <c r="G236" s="18">
        <v>260</v>
      </c>
      <c r="H236" s="18">
        <v>19</v>
      </c>
      <c r="I236" s="18">
        <f t="shared" ref="I236:I251" si="11">+H236*G236/1000</f>
        <v>4.9400000000000004</v>
      </c>
      <c r="J236" s="97">
        <v>4269</v>
      </c>
      <c r="K236" s="52">
        <f t="shared" si="1"/>
        <v>4940</v>
      </c>
      <c r="L236" s="35"/>
      <c r="M236" s="2"/>
    </row>
    <row r="237" spans="1:13" x14ac:dyDescent="0.25">
      <c r="A237" s="54" t="s">
        <v>247</v>
      </c>
      <c r="B237" s="108">
        <v>39224360</v>
      </c>
      <c r="C237" s="104" t="s">
        <v>246</v>
      </c>
      <c r="D237" s="105" t="s">
        <v>231</v>
      </c>
      <c r="E237" s="8" t="s">
        <v>49</v>
      </c>
      <c r="F237" s="8" t="s">
        <v>9</v>
      </c>
      <c r="G237" s="18">
        <v>500</v>
      </c>
      <c r="H237" s="18">
        <v>19</v>
      </c>
      <c r="I237" s="18">
        <f t="shared" si="11"/>
        <v>9.5</v>
      </c>
      <c r="J237" s="97">
        <v>4269</v>
      </c>
      <c r="K237" s="52">
        <f t="shared" si="1"/>
        <v>9500</v>
      </c>
      <c r="L237" s="35"/>
      <c r="M237" s="2"/>
    </row>
    <row r="238" spans="1:13" x14ac:dyDescent="0.25">
      <c r="A238" s="54" t="s">
        <v>248</v>
      </c>
      <c r="B238" s="108">
        <v>18311160</v>
      </c>
      <c r="C238" s="104" t="s">
        <v>295</v>
      </c>
      <c r="D238" s="105" t="s">
        <v>232</v>
      </c>
      <c r="E238" s="8" t="s">
        <v>49</v>
      </c>
      <c r="F238" s="8" t="s">
        <v>249</v>
      </c>
      <c r="G238" s="18">
        <v>350</v>
      </c>
      <c r="H238" s="18">
        <v>19</v>
      </c>
      <c r="I238" s="18">
        <f t="shared" si="11"/>
        <v>6.65</v>
      </c>
      <c r="J238" s="97">
        <v>4269</v>
      </c>
      <c r="K238" s="52">
        <f t="shared" si="1"/>
        <v>6650</v>
      </c>
      <c r="L238" s="35"/>
      <c r="M238" s="2"/>
    </row>
    <row r="239" spans="1:13" x14ac:dyDescent="0.25">
      <c r="A239" s="54" t="s">
        <v>248</v>
      </c>
      <c r="B239" s="108">
        <v>18311110</v>
      </c>
      <c r="C239" s="104" t="s">
        <v>296</v>
      </c>
      <c r="D239" s="105" t="s">
        <v>233</v>
      </c>
      <c r="E239" s="8" t="s">
        <v>49</v>
      </c>
      <c r="F239" s="8" t="s">
        <v>9</v>
      </c>
      <c r="G239" s="18">
        <v>650</v>
      </c>
      <c r="H239" s="18">
        <v>19</v>
      </c>
      <c r="I239" s="18">
        <f t="shared" si="11"/>
        <v>12.35</v>
      </c>
      <c r="J239" s="97">
        <v>4269</v>
      </c>
      <c r="K239" s="52">
        <f t="shared" si="1"/>
        <v>12350</v>
      </c>
      <c r="L239" s="35"/>
      <c r="M239" s="2"/>
    </row>
    <row r="240" spans="1:13" x14ac:dyDescent="0.25">
      <c r="A240" s="54" t="s">
        <v>248</v>
      </c>
      <c r="B240" s="108" t="s">
        <v>250</v>
      </c>
      <c r="C240" s="104" t="s">
        <v>297</v>
      </c>
      <c r="D240" s="105" t="s">
        <v>234</v>
      </c>
      <c r="E240" s="8" t="s">
        <v>49</v>
      </c>
      <c r="F240" s="8" t="s">
        <v>9</v>
      </c>
      <c r="G240" s="18">
        <v>1000</v>
      </c>
      <c r="H240" s="18">
        <v>19</v>
      </c>
      <c r="I240" s="18">
        <f t="shared" si="11"/>
        <v>19</v>
      </c>
      <c r="J240" s="97">
        <v>4269</v>
      </c>
      <c r="K240" s="52">
        <f t="shared" si="1"/>
        <v>19000</v>
      </c>
      <c r="L240" s="35"/>
      <c r="M240" s="2"/>
    </row>
    <row r="241" spans="1:13" x14ac:dyDescent="0.25">
      <c r="A241" s="54" t="s">
        <v>252</v>
      </c>
      <c r="B241" s="108" t="s">
        <v>251</v>
      </c>
      <c r="C241" s="104" t="s">
        <v>298</v>
      </c>
      <c r="D241" s="105" t="s">
        <v>235</v>
      </c>
      <c r="E241" s="8" t="s">
        <v>49</v>
      </c>
      <c r="F241" s="8" t="s">
        <v>9</v>
      </c>
      <c r="G241" s="18">
        <v>150</v>
      </c>
      <c r="H241" s="18">
        <v>19</v>
      </c>
      <c r="I241" s="18">
        <f t="shared" si="11"/>
        <v>2.85</v>
      </c>
      <c r="J241" s="97">
        <v>4269</v>
      </c>
      <c r="K241" s="52">
        <f t="shared" si="1"/>
        <v>2850</v>
      </c>
      <c r="L241" s="35"/>
      <c r="M241" s="2"/>
    </row>
    <row r="242" spans="1:13" x14ac:dyDescent="0.25">
      <c r="A242" s="54" t="s">
        <v>247</v>
      </c>
      <c r="B242" s="108">
        <v>39224530</v>
      </c>
      <c r="C242" s="104" t="s">
        <v>299</v>
      </c>
      <c r="D242" s="105" t="s">
        <v>236</v>
      </c>
      <c r="E242" s="8" t="s">
        <v>49</v>
      </c>
      <c r="F242" s="8" t="s">
        <v>9</v>
      </c>
      <c r="G242" s="18">
        <v>200</v>
      </c>
      <c r="H242" s="18">
        <v>19</v>
      </c>
      <c r="I242" s="18">
        <f t="shared" si="11"/>
        <v>3.8</v>
      </c>
      <c r="J242" s="97">
        <v>4269</v>
      </c>
      <c r="K242" s="52">
        <f t="shared" si="1"/>
        <v>3800</v>
      </c>
      <c r="L242" s="35"/>
      <c r="M242" s="2"/>
    </row>
    <row r="243" spans="1:13" x14ac:dyDescent="0.25">
      <c r="A243" s="54" t="s">
        <v>254</v>
      </c>
      <c r="B243" s="108">
        <v>33741600</v>
      </c>
      <c r="C243" s="104" t="s">
        <v>253</v>
      </c>
      <c r="D243" s="105" t="s">
        <v>237</v>
      </c>
      <c r="E243" s="8" t="s">
        <v>49</v>
      </c>
      <c r="F243" s="8" t="s">
        <v>9</v>
      </c>
      <c r="G243" s="18">
        <v>300</v>
      </c>
      <c r="H243" s="18">
        <v>19</v>
      </c>
      <c r="I243" s="18">
        <f t="shared" si="11"/>
        <v>5.7</v>
      </c>
      <c r="J243" s="97">
        <v>4269</v>
      </c>
      <c r="K243" s="52">
        <f t="shared" si="1"/>
        <v>5700</v>
      </c>
      <c r="L243" s="35"/>
      <c r="M243" s="2"/>
    </row>
    <row r="244" spans="1:13" x14ac:dyDescent="0.25">
      <c r="A244" s="54" t="s">
        <v>254</v>
      </c>
      <c r="B244" s="108" t="s">
        <v>255</v>
      </c>
      <c r="C244" s="104" t="s">
        <v>256</v>
      </c>
      <c r="D244" s="105" t="s">
        <v>238</v>
      </c>
      <c r="E244" s="8" t="s">
        <v>49</v>
      </c>
      <c r="F244" s="8" t="s">
        <v>257</v>
      </c>
      <c r="G244" s="18">
        <v>600</v>
      </c>
      <c r="H244" s="18">
        <v>19</v>
      </c>
      <c r="I244" s="18">
        <f t="shared" si="11"/>
        <v>11.4</v>
      </c>
      <c r="J244" s="97">
        <v>4269</v>
      </c>
      <c r="K244" s="52">
        <f t="shared" si="1"/>
        <v>11400</v>
      </c>
      <c r="L244" s="35"/>
      <c r="M244" s="2"/>
    </row>
    <row r="245" spans="1:13" x14ac:dyDescent="0.25">
      <c r="A245" s="54" t="s">
        <v>254</v>
      </c>
      <c r="B245" s="108">
        <v>33721100</v>
      </c>
      <c r="C245" s="104" t="s">
        <v>300</v>
      </c>
      <c r="D245" s="105" t="s">
        <v>239</v>
      </c>
      <c r="E245" s="8" t="s">
        <v>49</v>
      </c>
      <c r="F245" s="8" t="s">
        <v>9</v>
      </c>
      <c r="G245" s="18">
        <v>650</v>
      </c>
      <c r="H245" s="18">
        <v>19</v>
      </c>
      <c r="I245" s="18">
        <f t="shared" si="11"/>
        <v>12.35</v>
      </c>
      <c r="J245" s="97">
        <v>4269</v>
      </c>
      <c r="K245" s="52">
        <f t="shared" si="1"/>
        <v>12350</v>
      </c>
      <c r="L245" s="35"/>
      <c r="M245" s="2"/>
    </row>
    <row r="246" spans="1:13" x14ac:dyDescent="0.25">
      <c r="A246" s="54" t="s">
        <v>258</v>
      </c>
      <c r="B246" s="108">
        <v>33131140</v>
      </c>
      <c r="C246" s="104" t="s">
        <v>301</v>
      </c>
      <c r="D246" s="105" t="s">
        <v>240</v>
      </c>
      <c r="E246" s="8" t="s">
        <v>49</v>
      </c>
      <c r="F246" s="8" t="s">
        <v>9</v>
      </c>
      <c r="G246" s="18">
        <v>300</v>
      </c>
      <c r="H246" s="18">
        <v>19</v>
      </c>
      <c r="I246" s="18">
        <f t="shared" si="11"/>
        <v>5.7</v>
      </c>
      <c r="J246" s="97">
        <v>4269</v>
      </c>
      <c r="K246" s="52">
        <f t="shared" si="1"/>
        <v>5700</v>
      </c>
      <c r="L246" s="35"/>
      <c r="M246" s="2"/>
    </row>
    <row r="247" spans="1:13" x14ac:dyDescent="0.25">
      <c r="A247" s="54" t="s">
        <v>259</v>
      </c>
      <c r="B247" s="108">
        <v>18931120</v>
      </c>
      <c r="C247" s="104" t="s">
        <v>303</v>
      </c>
      <c r="D247" s="105" t="s">
        <v>241</v>
      </c>
      <c r="E247" s="8" t="s">
        <v>49</v>
      </c>
      <c r="F247" s="8" t="s">
        <v>9</v>
      </c>
      <c r="G247" s="18">
        <v>5300</v>
      </c>
      <c r="H247" s="18">
        <v>19</v>
      </c>
      <c r="I247" s="18">
        <f t="shared" si="11"/>
        <v>100.7</v>
      </c>
      <c r="J247" s="97">
        <v>4269</v>
      </c>
      <c r="K247" s="52">
        <f t="shared" si="1"/>
        <v>100700</v>
      </c>
      <c r="L247" s="35"/>
      <c r="M247" s="2"/>
    </row>
    <row r="248" spans="1:13" x14ac:dyDescent="0.25">
      <c r="A248" s="54" t="s">
        <v>254</v>
      </c>
      <c r="B248" s="108" t="s">
        <v>260</v>
      </c>
      <c r="C248" s="104" t="s">
        <v>302</v>
      </c>
      <c r="D248" s="105" t="s">
        <v>242</v>
      </c>
      <c r="E248" s="8" t="s">
        <v>49</v>
      </c>
      <c r="F248" s="8" t="s">
        <v>9</v>
      </c>
      <c r="G248" s="18">
        <v>400</v>
      </c>
      <c r="H248" s="18">
        <v>19</v>
      </c>
      <c r="I248" s="18">
        <f t="shared" si="11"/>
        <v>7.6</v>
      </c>
      <c r="J248" s="97">
        <v>4269</v>
      </c>
      <c r="K248" s="52">
        <f t="shared" si="1"/>
        <v>7600</v>
      </c>
      <c r="L248" s="35"/>
      <c r="M248" s="2"/>
    </row>
    <row r="249" spans="1:13" x14ac:dyDescent="0.25">
      <c r="A249" s="54" t="s">
        <v>229</v>
      </c>
      <c r="B249" s="108" t="s">
        <v>245</v>
      </c>
      <c r="C249" s="104" t="s">
        <v>294</v>
      </c>
      <c r="D249" s="105" t="s">
        <v>243</v>
      </c>
      <c r="E249" s="8" t="s">
        <v>49</v>
      </c>
      <c r="F249" s="8" t="s">
        <v>9</v>
      </c>
      <c r="G249" s="18">
        <v>580</v>
      </c>
      <c r="H249" s="18">
        <v>19</v>
      </c>
      <c r="I249" s="18">
        <f t="shared" si="11"/>
        <v>11.02</v>
      </c>
      <c r="J249" s="97">
        <v>4269</v>
      </c>
      <c r="K249" s="52">
        <f t="shared" si="1"/>
        <v>11020</v>
      </c>
      <c r="L249" s="35"/>
      <c r="M249" s="2"/>
    </row>
    <row r="250" spans="1:13" x14ac:dyDescent="0.25">
      <c r="A250" s="54" t="s">
        <v>262</v>
      </c>
      <c r="B250" s="108">
        <v>22111200</v>
      </c>
      <c r="C250" s="104" t="s">
        <v>261</v>
      </c>
      <c r="D250" s="105" t="s">
        <v>244</v>
      </c>
      <c r="E250" s="8" t="s">
        <v>49</v>
      </c>
      <c r="F250" s="8" t="s">
        <v>9</v>
      </c>
      <c r="G250" s="18">
        <v>3650</v>
      </c>
      <c r="H250" s="18">
        <v>19</v>
      </c>
      <c r="I250" s="18">
        <f t="shared" si="11"/>
        <v>69.349999999999994</v>
      </c>
      <c r="J250" s="97">
        <v>4269</v>
      </c>
      <c r="K250" s="52">
        <f t="shared" si="1"/>
        <v>69350</v>
      </c>
      <c r="L250" s="35"/>
      <c r="M250" s="2"/>
    </row>
    <row r="251" spans="1:13" x14ac:dyDescent="0.25">
      <c r="A251" s="54" t="s">
        <v>259</v>
      </c>
      <c r="B251" s="108">
        <v>18931120</v>
      </c>
      <c r="C251" s="104" t="s">
        <v>303</v>
      </c>
      <c r="D251" s="105" t="s">
        <v>816</v>
      </c>
      <c r="E251" s="8" t="s">
        <v>49</v>
      </c>
      <c r="F251" s="8" t="s">
        <v>9</v>
      </c>
      <c r="G251" s="18">
        <v>5000</v>
      </c>
      <c r="H251" s="18">
        <v>1</v>
      </c>
      <c r="I251" s="18">
        <f t="shared" si="11"/>
        <v>5</v>
      </c>
      <c r="J251" s="97">
        <v>4269</v>
      </c>
      <c r="K251" s="52">
        <f t="shared" si="1"/>
        <v>5000</v>
      </c>
      <c r="L251" s="35"/>
      <c r="M251" s="2"/>
    </row>
    <row r="252" spans="1:13" x14ac:dyDescent="0.25">
      <c r="A252" s="54" t="s">
        <v>46</v>
      </c>
      <c r="B252" s="142"/>
      <c r="C252" s="142"/>
      <c r="D252" s="142"/>
      <c r="E252" s="142"/>
      <c r="F252" s="142"/>
      <c r="G252" s="142"/>
      <c r="H252" s="142"/>
      <c r="I252" s="142"/>
      <c r="J252" s="94"/>
      <c r="K252" s="52">
        <f t="shared" si="1"/>
        <v>0</v>
      </c>
      <c r="L252" s="35"/>
      <c r="M252" s="2"/>
    </row>
    <row r="253" spans="1:13" x14ac:dyDescent="0.25">
      <c r="A253" s="54">
        <v>0</v>
      </c>
      <c r="B253" s="138" t="s">
        <v>47</v>
      </c>
      <c r="C253" s="138"/>
      <c r="D253" s="138"/>
      <c r="E253" s="8"/>
      <c r="F253" s="8"/>
      <c r="G253" s="18"/>
      <c r="H253" s="18"/>
      <c r="I253" s="18"/>
      <c r="J253" s="94"/>
      <c r="K253" s="52">
        <f t="shared" si="1"/>
        <v>0</v>
      </c>
      <c r="L253" s="35"/>
      <c r="M253" s="2"/>
    </row>
    <row r="254" spans="1:13" x14ac:dyDescent="0.25">
      <c r="A254" s="54">
        <v>0</v>
      </c>
      <c r="B254" s="138" t="s">
        <v>48</v>
      </c>
      <c r="C254" s="138"/>
      <c r="D254" s="138"/>
      <c r="E254" s="8"/>
      <c r="F254" s="8"/>
      <c r="G254" s="18"/>
      <c r="H254" s="18"/>
      <c r="I254" s="18"/>
      <c r="J254" s="94"/>
      <c r="K254" s="52">
        <f t="shared" si="1"/>
        <v>0</v>
      </c>
      <c r="L254" s="35"/>
      <c r="M254" s="2"/>
    </row>
    <row r="255" spans="1:13" x14ac:dyDescent="0.25">
      <c r="A255" s="54">
        <v>0</v>
      </c>
      <c r="B255" s="135" t="s">
        <v>35</v>
      </c>
      <c r="C255" s="135"/>
      <c r="D255" s="135"/>
      <c r="E255" s="135"/>
      <c r="F255" s="135"/>
      <c r="G255" s="135"/>
      <c r="H255" s="135"/>
      <c r="I255" s="135"/>
      <c r="J255" s="94"/>
      <c r="K255" s="52">
        <f t="shared" si="1"/>
        <v>0</v>
      </c>
      <c r="L255" s="35"/>
      <c r="M255" s="2"/>
    </row>
    <row r="256" spans="1:13" ht="27" customHeight="1" x14ac:dyDescent="0.25">
      <c r="A256" s="54" t="s">
        <v>269</v>
      </c>
      <c r="B256" s="7" t="s">
        <v>270</v>
      </c>
      <c r="C256" s="104" t="s">
        <v>305</v>
      </c>
      <c r="D256" s="104" t="s">
        <v>271</v>
      </c>
      <c r="E256" s="8" t="s">
        <v>267</v>
      </c>
      <c r="F256" s="8" t="s">
        <v>50</v>
      </c>
      <c r="G256" s="18">
        <v>44700000</v>
      </c>
      <c r="H256" s="18">
        <v>1</v>
      </c>
      <c r="I256" s="18">
        <f t="shared" ref="I256:I257" si="12">G256*H256/1000</f>
        <v>44700</v>
      </c>
      <c r="J256" s="94">
        <v>5112</v>
      </c>
      <c r="K256" s="52">
        <f t="shared" si="1"/>
        <v>44700000</v>
      </c>
      <c r="L256" s="35"/>
      <c r="M256" s="2"/>
    </row>
    <row r="257" spans="1:13" ht="27" customHeight="1" x14ac:dyDescent="0.25">
      <c r="A257" s="54" t="s">
        <v>269</v>
      </c>
      <c r="B257" s="7" t="s">
        <v>270</v>
      </c>
      <c r="C257" s="104" t="s">
        <v>806</v>
      </c>
      <c r="D257" s="104" t="s">
        <v>807</v>
      </c>
      <c r="E257" s="8" t="s">
        <v>267</v>
      </c>
      <c r="F257" s="8" t="s">
        <v>50</v>
      </c>
      <c r="G257" s="18">
        <v>9514710</v>
      </c>
      <c r="H257" s="18">
        <v>1</v>
      </c>
      <c r="I257" s="18">
        <f t="shared" si="12"/>
        <v>9514.7099999999991</v>
      </c>
      <c r="J257" s="94">
        <v>5112</v>
      </c>
      <c r="K257" s="52">
        <f t="shared" si="1"/>
        <v>9514710</v>
      </c>
      <c r="L257" s="35"/>
      <c r="M257" s="2"/>
    </row>
    <row r="258" spans="1:13" x14ac:dyDescent="0.25">
      <c r="A258" s="54">
        <v>0</v>
      </c>
      <c r="B258" s="135" t="s">
        <v>7</v>
      </c>
      <c r="C258" s="135"/>
      <c r="D258" s="135"/>
      <c r="E258" s="135"/>
      <c r="F258" s="135"/>
      <c r="G258" s="135"/>
      <c r="H258" s="135"/>
      <c r="I258" s="135"/>
      <c r="J258" s="94"/>
      <c r="K258" s="52">
        <f t="shared" si="1"/>
        <v>0</v>
      </c>
      <c r="L258" s="35"/>
      <c r="M258" s="2"/>
    </row>
    <row r="259" spans="1:13" ht="15" customHeight="1" x14ac:dyDescent="0.25">
      <c r="A259" s="54">
        <v>713</v>
      </c>
      <c r="B259" s="100">
        <v>71351540</v>
      </c>
      <c r="C259" s="104" t="s">
        <v>273</v>
      </c>
      <c r="D259" s="104" t="s">
        <v>272</v>
      </c>
      <c r="E259" s="69" t="s">
        <v>267</v>
      </c>
      <c r="F259" s="69" t="s">
        <v>50</v>
      </c>
      <c r="G259" s="62">
        <v>680000</v>
      </c>
      <c r="H259" s="62">
        <v>1</v>
      </c>
      <c r="I259" s="69">
        <f>+H259*G259/1000</f>
        <v>680</v>
      </c>
      <c r="J259" s="94">
        <v>5112</v>
      </c>
      <c r="K259" s="52">
        <f t="shared" si="1"/>
        <v>680000</v>
      </c>
      <c r="L259" s="35"/>
      <c r="M259" s="2"/>
    </row>
    <row r="260" spans="1:13" ht="15" customHeight="1" x14ac:dyDescent="0.25">
      <c r="A260" s="54" t="s">
        <v>804</v>
      </c>
      <c r="B260" s="100">
        <v>98111140</v>
      </c>
      <c r="C260" s="104" t="s">
        <v>803</v>
      </c>
      <c r="D260" s="104" t="s">
        <v>802</v>
      </c>
      <c r="E260" s="69" t="s">
        <v>49</v>
      </c>
      <c r="F260" s="69" t="s">
        <v>50</v>
      </c>
      <c r="G260" s="18">
        <v>230000</v>
      </c>
      <c r="H260" s="62">
        <v>1</v>
      </c>
      <c r="I260" s="69">
        <f>+H260*G260/1000</f>
        <v>230</v>
      </c>
      <c r="J260" s="94">
        <v>5112</v>
      </c>
      <c r="K260" s="52">
        <f t="shared" si="1"/>
        <v>230000</v>
      </c>
      <c r="L260" s="35"/>
      <c r="M260" s="2"/>
    </row>
    <row r="261" spans="1:13" ht="15" customHeight="1" x14ac:dyDescent="0.25">
      <c r="A261" s="54" t="s">
        <v>804</v>
      </c>
      <c r="B261" s="100">
        <v>98111140</v>
      </c>
      <c r="C261" s="104" t="s">
        <v>803</v>
      </c>
      <c r="D261" s="104" t="s">
        <v>808</v>
      </c>
      <c r="E261" s="69" t="s">
        <v>49</v>
      </c>
      <c r="F261" s="69" t="s">
        <v>50</v>
      </c>
      <c r="G261" s="18">
        <v>48000</v>
      </c>
      <c r="H261" s="62">
        <v>1</v>
      </c>
      <c r="I261" s="69">
        <f>+H261*G261/1000</f>
        <v>48</v>
      </c>
      <c r="J261" s="94">
        <v>5112</v>
      </c>
      <c r="K261" s="52">
        <f t="shared" si="1"/>
        <v>48000</v>
      </c>
      <c r="L261" s="35"/>
      <c r="M261" s="2"/>
    </row>
    <row r="262" spans="1:13" ht="15" customHeight="1" x14ac:dyDescent="0.25">
      <c r="A262" s="54">
        <v>713</v>
      </c>
      <c r="B262" s="100">
        <v>71351540</v>
      </c>
      <c r="C262" s="104" t="s">
        <v>273</v>
      </c>
      <c r="D262" s="104" t="s">
        <v>805</v>
      </c>
      <c r="E262" s="69" t="s">
        <v>267</v>
      </c>
      <c r="F262" s="69" t="s">
        <v>50</v>
      </c>
      <c r="G262" s="18">
        <v>158000</v>
      </c>
      <c r="H262" s="62">
        <v>1</v>
      </c>
      <c r="I262" s="69">
        <f>+H262*G262/1000</f>
        <v>158</v>
      </c>
      <c r="J262" s="94">
        <v>5112</v>
      </c>
      <c r="K262" s="52">
        <f t="shared" si="1"/>
        <v>158000</v>
      </c>
      <c r="L262" s="35"/>
      <c r="M262" s="2"/>
    </row>
    <row r="263" spans="1:13" hidden="1" x14ac:dyDescent="0.25">
      <c r="A263" s="54"/>
      <c r="B263" s="135" t="s">
        <v>8</v>
      </c>
      <c r="C263" s="135"/>
      <c r="D263" s="135"/>
      <c r="E263" s="135"/>
      <c r="F263" s="135"/>
      <c r="G263" s="135"/>
      <c r="H263" s="135"/>
      <c r="I263" s="135"/>
      <c r="J263" s="94"/>
      <c r="K263" s="52">
        <f t="shared" si="1"/>
        <v>0</v>
      </c>
      <c r="L263" s="35"/>
      <c r="M263" s="2"/>
    </row>
    <row r="264" spans="1:13" hidden="1" x14ac:dyDescent="0.25">
      <c r="A264" s="54"/>
      <c r="B264" s="61"/>
      <c r="C264" s="61"/>
      <c r="D264" s="61"/>
      <c r="E264" s="61"/>
      <c r="F264" s="61"/>
      <c r="G264" s="61"/>
      <c r="H264" s="170"/>
      <c r="I264" s="61"/>
      <c r="J264" s="94"/>
      <c r="K264" s="52"/>
      <c r="L264" s="35"/>
      <c r="M264" s="2"/>
    </row>
    <row r="265" spans="1:13" hidden="1" x14ac:dyDescent="0.25">
      <c r="A265" s="54">
        <v>0</v>
      </c>
      <c r="B265" s="138" t="s">
        <v>47</v>
      </c>
      <c r="C265" s="138"/>
      <c r="D265" s="138"/>
      <c r="E265" s="8"/>
      <c r="F265" s="8"/>
      <c r="G265" s="18"/>
      <c r="H265" s="18"/>
      <c r="I265" s="18"/>
      <c r="J265" s="94"/>
      <c r="K265" s="52">
        <f t="shared" si="1"/>
        <v>0</v>
      </c>
      <c r="L265" s="35"/>
      <c r="M265" s="2"/>
    </row>
    <row r="266" spans="1:13" hidden="1" x14ac:dyDescent="0.25">
      <c r="A266" s="54">
        <v>0</v>
      </c>
      <c r="B266" s="138" t="s">
        <v>135</v>
      </c>
      <c r="C266" s="138"/>
      <c r="D266" s="138"/>
      <c r="E266" s="8"/>
      <c r="F266" s="8"/>
      <c r="G266" s="18"/>
      <c r="H266" s="18"/>
      <c r="I266" s="18"/>
      <c r="J266" s="94"/>
      <c r="K266" s="52">
        <f t="shared" si="1"/>
        <v>0</v>
      </c>
      <c r="L266" s="35"/>
      <c r="M266" s="2"/>
    </row>
    <row r="267" spans="1:13" hidden="1" x14ac:dyDescent="0.25">
      <c r="A267" s="54">
        <v>0</v>
      </c>
      <c r="B267" s="135" t="s">
        <v>35</v>
      </c>
      <c r="C267" s="135"/>
      <c r="D267" s="135"/>
      <c r="E267" s="135"/>
      <c r="F267" s="135"/>
      <c r="G267" s="135"/>
      <c r="H267" s="135"/>
      <c r="I267" s="135"/>
      <c r="J267" s="94"/>
      <c r="K267" s="52">
        <f t="shared" si="1"/>
        <v>0</v>
      </c>
      <c r="L267" s="35"/>
      <c r="M267" s="2"/>
    </row>
    <row r="268" spans="1:13" hidden="1" x14ac:dyDescent="0.25">
      <c r="A268" s="54"/>
      <c r="B268" s="23"/>
      <c r="C268" s="96"/>
      <c r="D268" s="96"/>
      <c r="E268" s="8"/>
      <c r="F268" s="8"/>
      <c r="G268" s="18"/>
      <c r="H268" s="18"/>
      <c r="I268" s="18">
        <f>G268*H268/1000</f>
        <v>0</v>
      </c>
      <c r="J268" s="94"/>
      <c r="K268" s="52">
        <f t="shared" si="1"/>
        <v>0</v>
      </c>
      <c r="L268" s="35"/>
      <c r="M268" s="2"/>
    </row>
    <row r="269" spans="1:13" hidden="1" x14ac:dyDescent="0.25">
      <c r="A269" s="54"/>
      <c r="B269" s="100"/>
      <c r="C269" s="6"/>
      <c r="D269" s="6"/>
      <c r="E269" s="8"/>
      <c r="F269" s="8"/>
      <c r="G269" s="18"/>
      <c r="H269" s="18"/>
      <c r="I269" s="18">
        <f>G269*H269/1000</f>
        <v>0</v>
      </c>
      <c r="J269" s="94"/>
      <c r="K269" s="52">
        <f t="shared" si="1"/>
        <v>0</v>
      </c>
      <c r="L269" s="35"/>
      <c r="M269" s="2"/>
    </row>
    <row r="270" spans="1:13" hidden="1" x14ac:dyDescent="0.25">
      <c r="A270" s="54"/>
      <c r="B270" s="100"/>
      <c r="C270" s="6"/>
      <c r="D270" s="6"/>
      <c r="E270" s="8"/>
      <c r="F270" s="8"/>
      <c r="G270" s="18"/>
      <c r="H270" s="18"/>
      <c r="I270" s="18">
        <f t="shared" ref="I270:I271" si="13">G270*H270/1000</f>
        <v>0</v>
      </c>
      <c r="J270" s="94"/>
      <c r="K270" s="52">
        <f t="shared" si="1"/>
        <v>0</v>
      </c>
      <c r="L270" s="35"/>
      <c r="M270" s="2"/>
    </row>
    <row r="271" spans="1:13" hidden="1" x14ac:dyDescent="0.25">
      <c r="A271" s="54"/>
      <c r="B271" s="100"/>
      <c r="C271" s="6"/>
      <c r="D271" s="6"/>
      <c r="E271" s="8"/>
      <c r="F271" s="8"/>
      <c r="G271" s="18"/>
      <c r="H271" s="18"/>
      <c r="I271" s="18">
        <f t="shared" si="13"/>
        <v>0</v>
      </c>
      <c r="J271" s="94"/>
      <c r="K271" s="52">
        <f t="shared" si="1"/>
        <v>0</v>
      </c>
      <c r="L271" s="35"/>
      <c r="M271" s="2"/>
    </row>
    <row r="272" spans="1:13" hidden="1" x14ac:dyDescent="0.25">
      <c r="A272" s="54">
        <v>0</v>
      </c>
      <c r="B272" s="135" t="s">
        <v>7</v>
      </c>
      <c r="C272" s="135"/>
      <c r="D272" s="135"/>
      <c r="E272" s="135"/>
      <c r="F272" s="135"/>
      <c r="G272" s="135"/>
      <c r="H272" s="135"/>
      <c r="I272" s="135"/>
      <c r="J272" s="94"/>
      <c r="K272" s="52">
        <f t="shared" si="1"/>
        <v>0</v>
      </c>
      <c r="L272" s="35"/>
      <c r="M272" s="2"/>
    </row>
    <row r="273" spans="1:13" hidden="1" x14ac:dyDescent="0.25">
      <c r="A273" s="54"/>
      <c r="B273" s="98"/>
      <c r="C273" s="98"/>
      <c r="D273" s="98"/>
      <c r="E273" s="98"/>
      <c r="F273" s="98"/>
      <c r="G273" s="98"/>
      <c r="H273" s="171"/>
      <c r="I273" s="98"/>
      <c r="J273" s="94"/>
      <c r="K273" s="52">
        <f t="shared" si="1"/>
        <v>0</v>
      </c>
      <c r="L273" s="35"/>
      <c r="M273" s="2"/>
    </row>
    <row r="274" spans="1:13" hidden="1" x14ac:dyDescent="0.25">
      <c r="A274" s="54"/>
      <c r="B274" s="135" t="s">
        <v>8</v>
      </c>
      <c r="C274" s="135"/>
      <c r="D274" s="135"/>
      <c r="E274" s="135"/>
      <c r="F274" s="135"/>
      <c r="G274" s="135"/>
      <c r="H274" s="135"/>
      <c r="I274" s="135"/>
      <c r="J274" s="94"/>
      <c r="K274" s="52">
        <f t="shared" si="1"/>
        <v>0</v>
      </c>
      <c r="L274" s="35"/>
      <c r="M274" s="2"/>
    </row>
    <row r="275" spans="1:13" x14ac:dyDescent="0.25">
      <c r="A275" s="54"/>
      <c r="B275" s="23"/>
      <c r="C275" s="96"/>
      <c r="D275" s="96"/>
      <c r="E275" s="8"/>
      <c r="F275" s="8"/>
      <c r="G275" s="18"/>
      <c r="H275" s="18"/>
      <c r="I275" s="18"/>
      <c r="J275" s="94"/>
      <c r="K275" s="52">
        <f t="shared" si="1"/>
        <v>0</v>
      </c>
      <c r="L275" s="25"/>
      <c r="M275" s="2"/>
    </row>
    <row r="276" spans="1:13" x14ac:dyDescent="0.25">
      <c r="A276" s="54">
        <v>0</v>
      </c>
      <c r="B276" s="138" t="s">
        <v>39</v>
      </c>
      <c r="C276" s="138"/>
      <c r="D276" s="138"/>
      <c r="E276" s="7"/>
      <c r="F276" s="7"/>
      <c r="G276" s="38"/>
      <c r="H276" s="38"/>
      <c r="I276" s="38"/>
      <c r="J276" s="94"/>
      <c r="K276" s="52">
        <f t="shared" si="1"/>
        <v>0</v>
      </c>
      <c r="L276" s="25"/>
      <c r="M276" s="2"/>
    </row>
    <row r="277" spans="1:13" x14ac:dyDescent="0.25">
      <c r="A277" s="54">
        <v>0</v>
      </c>
      <c r="B277" s="138" t="s">
        <v>38</v>
      </c>
      <c r="C277" s="138"/>
      <c r="D277" s="138"/>
      <c r="E277" s="7"/>
      <c r="F277" s="7"/>
      <c r="G277" s="38"/>
      <c r="H277" s="38"/>
      <c r="I277" s="38"/>
      <c r="J277" s="94"/>
      <c r="K277" s="52">
        <f t="shared" si="1"/>
        <v>0</v>
      </c>
      <c r="L277" s="25"/>
      <c r="M277" s="2"/>
    </row>
    <row r="278" spans="1:13" hidden="1" x14ac:dyDescent="0.25">
      <c r="A278" s="54">
        <v>0</v>
      </c>
      <c r="B278" s="135" t="s">
        <v>35</v>
      </c>
      <c r="C278" s="135"/>
      <c r="D278" s="135"/>
      <c r="E278" s="135"/>
      <c r="F278" s="135"/>
      <c r="G278" s="135"/>
      <c r="H278" s="135"/>
      <c r="I278" s="135"/>
      <c r="J278" s="94"/>
      <c r="K278" s="52">
        <f t="shared" si="1"/>
        <v>0</v>
      </c>
      <c r="L278" s="25"/>
      <c r="M278" s="2"/>
    </row>
    <row r="279" spans="1:13" x14ac:dyDescent="0.25">
      <c r="A279" s="54">
        <v>0</v>
      </c>
      <c r="B279" s="135" t="s">
        <v>7</v>
      </c>
      <c r="C279" s="135"/>
      <c r="D279" s="135"/>
      <c r="E279" s="135"/>
      <c r="F279" s="135"/>
      <c r="G279" s="135"/>
      <c r="H279" s="135"/>
      <c r="I279" s="135"/>
      <c r="J279" s="94"/>
      <c r="K279" s="52">
        <f t="shared" si="1"/>
        <v>0</v>
      </c>
      <c r="L279" s="25"/>
      <c r="M279" s="2"/>
    </row>
    <row r="280" spans="1:13" ht="27" customHeight="1" x14ac:dyDescent="0.25">
      <c r="A280" s="54" t="s">
        <v>268</v>
      </c>
      <c r="B280" s="108">
        <v>71241200</v>
      </c>
      <c r="C280" s="104" t="s">
        <v>265</v>
      </c>
      <c r="D280" s="104" t="s">
        <v>677</v>
      </c>
      <c r="E280" s="69" t="s">
        <v>267</v>
      </c>
      <c r="F280" s="69" t="s">
        <v>50</v>
      </c>
      <c r="G280" s="69">
        <v>0</v>
      </c>
      <c r="H280" s="62">
        <v>1</v>
      </c>
      <c r="I280" s="69">
        <f>+H280*G280/1000</f>
        <v>0</v>
      </c>
      <c r="J280" s="94">
        <v>5134</v>
      </c>
      <c r="K280" s="52">
        <f t="shared" si="1"/>
        <v>0</v>
      </c>
      <c r="L280" s="25"/>
      <c r="M280" s="2"/>
    </row>
    <row r="281" spans="1:13" ht="27" customHeight="1" x14ac:dyDescent="0.25">
      <c r="A281" s="54" t="s">
        <v>268</v>
      </c>
      <c r="B281" s="108">
        <v>71241200</v>
      </c>
      <c r="C281" s="104" t="s">
        <v>265</v>
      </c>
      <c r="D281" s="104" t="s">
        <v>678</v>
      </c>
      <c r="E281" s="69" t="s">
        <v>267</v>
      </c>
      <c r="F281" s="69" t="s">
        <v>50</v>
      </c>
      <c r="G281" s="69">
        <v>0</v>
      </c>
      <c r="H281" s="62">
        <v>1</v>
      </c>
      <c r="I281" s="69">
        <f>+H281*G281/1000</f>
        <v>0</v>
      </c>
      <c r="J281" s="94">
        <v>5134</v>
      </c>
      <c r="K281" s="52">
        <f t="shared" si="1"/>
        <v>0</v>
      </c>
      <c r="L281" s="25"/>
      <c r="M281" s="2"/>
    </row>
    <row r="282" spans="1:13" x14ac:dyDescent="0.25">
      <c r="A282" s="54">
        <v>0</v>
      </c>
      <c r="B282" s="142"/>
      <c r="C282" s="142"/>
      <c r="D282" s="142"/>
      <c r="E282" s="142"/>
      <c r="F282" s="142"/>
      <c r="G282" s="142"/>
      <c r="H282" s="142"/>
      <c r="I282" s="142"/>
      <c r="J282" s="94"/>
      <c r="K282" s="52">
        <f t="shared" si="1"/>
        <v>0</v>
      </c>
      <c r="L282" s="25"/>
      <c r="M282" s="2"/>
    </row>
    <row r="283" spans="1:13" x14ac:dyDescent="0.25">
      <c r="A283" s="54">
        <v>0</v>
      </c>
      <c r="B283" s="138" t="s">
        <v>43</v>
      </c>
      <c r="C283" s="138"/>
      <c r="D283" s="138"/>
      <c r="E283" s="7"/>
      <c r="F283" s="7"/>
      <c r="G283" s="38"/>
      <c r="H283" s="38"/>
      <c r="I283" s="38"/>
      <c r="J283" s="94"/>
      <c r="K283" s="52">
        <f t="shared" si="1"/>
        <v>0</v>
      </c>
      <c r="L283" s="25"/>
      <c r="M283" s="2"/>
    </row>
    <row r="284" spans="1:13" x14ac:dyDescent="0.25">
      <c r="A284" s="54">
        <v>0</v>
      </c>
      <c r="B284" s="138" t="s">
        <v>42</v>
      </c>
      <c r="C284" s="138"/>
      <c r="D284" s="138"/>
      <c r="E284" s="7"/>
      <c r="F284" s="7"/>
      <c r="G284" s="38"/>
      <c r="H284" s="38"/>
      <c r="I284" s="38"/>
      <c r="J284" s="94"/>
      <c r="K284" s="52">
        <f t="shared" si="1"/>
        <v>0</v>
      </c>
      <c r="L284" s="25"/>
      <c r="M284" s="2"/>
    </row>
    <row r="285" spans="1:13" ht="15" customHeight="1" x14ac:dyDescent="0.25">
      <c r="A285" s="54">
        <v>0</v>
      </c>
      <c r="B285" s="135" t="s">
        <v>35</v>
      </c>
      <c r="C285" s="135"/>
      <c r="D285" s="135"/>
      <c r="E285" s="135"/>
      <c r="F285" s="135"/>
      <c r="G285" s="135"/>
      <c r="H285" s="135"/>
      <c r="I285" s="135"/>
      <c r="J285" s="94"/>
      <c r="K285" s="52">
        <f t="shared" si="1"/>
        <v>0</v>
      </c>
      <c r="L285" s="25"/>
      <c r="M285" s="2"/>
    </row>
    <row r="286" spans="1:13" ht="15" customHeight="1" x14ac:dyDescent="0.25">
      <c r="A286" s="54" t="s">
        <v>269</v>
      </c>
      <c r="B286" s="122" t="s">
        <v>449</v>
      </c>
      <c r="C286" s="166" t="s">
        <v>450</v>
      </c>
      <c r="D286" s="123" t="s">
        <v>448</v>
      </c>
      <c r="E286" s="122" t="s">
        <v>267</v>
      </c>
      <c r="F286" s="122" t="s">
        <v>50</v>
      </c>
      <c r="G286" s="122">
        <v>0</v>
      </c>
      <c r="H286" s="172">
        <v>1</v>
      </c>
      <c r="I286" s="122">
        <f>+H286*G286/1000</f>
        <v>0</v>
      </c>
      <c r="J286" s="94">
        <v>4251</v>
      </c>
      <c r="K286" s="52">
        <f t="shared" si="1"/>
        <v>0</v>
      </c>
      <c r="L286" s="25"/>
      <c r="M286" s="2"/>
    </row>
    <row r="287" spans="1:13" ht="15" customHeight="1" x14ac:dyDescent="0.25">
      <c r="A287" s="54"/>
      <c r="B287" s="135" t="s">
        <v>7</v>
      </c>
      <c r="C287" s="135"/>
      <c r="D287" s="135"/>
      <c r="E287" s="135"/>
      <c r="F287" s="135"/>
      <c r="G287" s="135"/>
      <c r="H287" s="135"/>
      <c r="I287" s="135"/>
      <c r="J287" s="94"/>
      <c r="K287" s="52">
        <f t="shared" si="1"/>
        <v>0</v>
      </c>
      <c r="L287" s="25"/>
      <c r="M287" s="2"/>
    </row>
    <row r="288" spans="1:13" ht="15" customHeight="1" x14ac:dyDescent="0.25">
      <c r="A288" s="54" t="s">
        <v>356</v>
      </c>
      <c r="B288" s="100">
        <v>50531140</v>
      </c>
      <c r="C288" s="104" t="s">
        <v>355</v>
      </c>
      <c r="D288" s="104" t="s">
        <v>342</v>
      </c>
      <c r="E288" s="69" t="s">
        <v>267</v>
      </c>
      <c r="F288" s="69" t="s">
        <v>50</v>
      </c>
      <c r="G288" s="69">
        <v>84000</v>
      </c>
      <c r="H288" s="62">
        <v>1</v>
      </c>
      <c r="I288" s="69">
        <f>+H288*G288/1000</f>
        <v>84</v>
      </c>
      <c r="J288" s="97">
        <v>5134</v>
      </c>
      <c r="K288" s="52">
        <f t="shared" si="1"/>
        <v>84000</v>
      </c>
      <c r="L288" s="25"/>
      <c r="M288" s="2"/>
    </row>
    <row r="289" spans="1:13" ht="15" customHeight="1" x14ac:dyDescent="0.25">
      <c r="A289" s="54" t="s">
        <v>356</v>
      </c>
      <c r="B289" s="100">
        <v>50531140</v>
      </c>
      <c r="C289" s="104" t="s">
        <v>355</v>
      </c>
      <c r="D289" s="104" t="s">
        <v>343</v>
      </c>
      <c r="E289" s="69" t="s">
        <v>267</v>
      </c>
      <c r="F289" s="69" t="s">
        <v>50</v>
      </c>
      <c r="G289" s="69">
        <v>62400</v>
      </c>
      <c r="H289" s="62">
        <v>1</v>
      </c>
      <c r="I289" s="69">
        <f t="shared" ref="I289:I321" si="14">+H289*G289/1000</f>
        <v>62.4</v>
      </c>
      <c r="J289" s="97">
        <v>5134</v>
      </c>
      <c r="K289" s="52">
        <f t="shared" si="1"/>
        <v>62400</v>
      </c>
      <c r="L289" s="25"/>
      <c r="M289" s="2"/>
    </row>
    <row r="290" spans="1:13" ht="15" customHeight="1" x14ac:dyDescent="0.25">
      <c r="A290" s="54" t="s">
        <v>356</v>
      </c>
      <c r="B290" s="100">
        <v>50531140</v>
      </c>
      <c r="C290" s="104" t="s">
        <v>355</v>
      </c>
      <c r="D290" s="104" t="s">
        <v>344</v>
      </c>
      <c r="E290" s="69" t="s">
        <v>267</v>
      </c>
      <c r="F290" s="69" t="s">
        <v>50</v>
      </c>
      <c r="G290" s="69">
        <v>92400</v>
      </c>
      <c r="H290" s="62">
        <v>1</v>
      </c>
      <c r="I290" s="69">
        <f t="shared" si="14"/>
        <v>92.4</v>
      </c>
      <c r="J290" s="97">
        <v>5134</v>
      </c>
      <c r="K290" s="52">
        <f t="shared" si="1"/>
        <v>92400</v>
      </c>
      <c r="L290" s="25"/>
      <c r="M290" s="2"/>
    </row>
    <row r="291" spans="1:13" ht="15" customHeight="1" x14ac:dyDescent="0.25">
      <c r="A291" s="54" t="s">
        <v>356</v>
      </c>
      <c r="B291" s="100">
        <v>50531140</v>
      </c>
      <c r="C291" s="104" t="s">
        <v>355</v>
      </c>
      <c r="D291" s="104" t="s">
        <v>345</v>
      </c>
      <c r="E291" s="69" t="s">
        <v>267</v>
      </c>
      <c r="F291" s="69" t="s">
        <v>50</v>
      </c>
      <c r="G291" s="69">
        <v>92400</v>
      </c>
      <c r="H291" s="62">
        <v>1</v>
      </c>
      <c r="I291" s="69">
        <f t="shared" si="14"/>
        <v>92.4</v>
      </c>
      <c r="J291" s="97">
        <v>5134</v>
      </c>
      <c r="K291" s="52">
        <f t="shared" si="1"/>
        <v>92400</v>
      </c>
      <c r="L291" s="25"/>
      <c r="M291" s="2"/>
    </row>
    <row r="292" spans="1:13" ht="15" customHeight="1" x14ac:dyDescent="0.25">
      <c r="A292" s="54" t="s">
        <v>356</v>
      </c>
      <c r="B292" s="100">
        <v>50531140</v>
      </c>
      <c r="C292" s="104" t="s">
        <v>355</v>
      </c>
      <c r="D292" s="104" t="s">
        <v>346</v>
      </c>
      <c r="E292" s="69" t="s">
        <v>267</v>
      </c>
      <c r="F292" s="69" t="s">
        <v>50</v>
      </c>
      <c r="G292" s="69">
        <v>108000</v>
      </c>
      <c r="H292" s="62">
        <v>1</v>
      </c>
      <c r="I292" s="69">
        <f t="shared" si="14"/>
        <v>108</v>
      </c>
      <c r="J292" s="97">
        <v>5134</v>
      </c>
      <c r="K292" s="52">
        <f t="shared" si="1"/>
        <v>108000</v>
      </c>
      <c r="L292" s="25"/>
      <c r="M292" s="2"/>
    </row>
    <row r="293" spans="1:13" ht="15" customHeight="1" x14ac:dyDescent="0.25">
      <c r="A293" s="54" t="s">
        <v>356</v>
      </c>
      <c r="B293" s="100">
        <v>50531140</v>
      </c>
      <c r="C293" s="104" t="s">
        <v>355</v>
      </c>
      <c r="D293" s="104" t="s">
        <v>348</v>
      </c>
      <c r="E293" s="69" t="s">
        <v>267</v>
      </c>
      <c r="F293" s="69" t="s">
        <v>50</v>
      </c>
      <c r="G293" s="69">
        <v>99600</v>
      </c>
      <c r="H293" s="62">
        <v>1</v>
      </c>
      <c r="I293" s="69">
        <f t="shared" si="14"/>
        <v>99.6</v>
      </c>
      <c r="J293" s="97">
        <v>5134</v>
      </c>
      <c r="K293" s="52">
        <f t="shared" si="1"/>
        <v>99600</v>
      </c>
      <c r="L293" s="25"/>
      <c r="M293" s="2"/>
    </row>
    <row r="294" spans="1:13" ht="15" customHeight="1" x14ac:dyDescent="0.25">
      <c r="A294" s="54" t="s">
        <v>356</v>
      </c>
      <c r="B294" s="100">
        <v>50531140</v>
      </c>
      <c r="C294" s="104" t="s">
        <v>355</v>
      </c>
      <c r="D294" s="104" t="s">
        <v>349</v>
      </c>
      <c r="E294" s="69" t="s">
        <v>267</v>
      </c>
      <c r="F294" s="69" t="s">
        <v>50</v>
      </c>
      <c r="G294" s="69">
        <v>84000</v>
      </c>
      <c r="H294" s="62">
        <v>1</v>
      </c>
      <c r="I294" s="69">
        <f t="shared" si="14"/>
        <v>84</v>
      </c>
      <c r="J294" s="97">
        <v>5134</v>
      </c>
      <c r="K294" s="52">
        <f t="shared" si="1"/>
        <v>84000</v>
      </c>
      <c r="L294" s="25"/>
      <c r="M294" s="2"/>
    </row>
    <row r="295" spans="1:13" ht="15" customHeight="1" x14ac:dyDescent="0.25">
      <c r="A295" s="54" t="s">
        <v>356</v>
      </c>
      <c r="B295" s="100">
        <v>50531140</v>
      </c>
      <c r="C295" s="104" t="s">
        <v>355</v>
      </c>
      <c r="D295" s="104" t="s">
        <v>350</v>
      </c>
      <c r="E295" s="69" t="s">
        <v>267</v>
      </c>
      <c r="F295" s="69" t="s">
        <v>50</v>
      </c>
      <c r="G295" s="69">
        <v>84000</v>
      </c>
      <c r="H295" s="62">
        <v>1</v>
      </c>
      <c r="I295" s="69">
        <f t="shared" si="14"/>
        <v>84</v>
      </c>
      <c r="J295" s="97">
        <v>5134</v>
      </c>
      <c r="K295" s="52">
        <f t="shared" si="1"/>
        <v>84000</v>
      </c>
      <c r="L295" s="25"/>
      <c r="M295" s="2"/>
    </row>
    <row r="296" spans="1:13" ht="15" customHeight="1" x14ac:dyDescent="0.25">
      <c r="A296" s="54" t="s">
        <v>356</v>
      </c>
      <c r="B296" s="100">
        <v>50531140</v>
      </c>
      <c r="C296" s="104" t="s">
        <v>355</v>
      </c>
      <c r="D296" s="104" t="s">
        <v>351</v>
      </c>
      <c r="E296" s="69" t="s">
        <v>267</v>
      </c>
      <c r="F296" s="69" t="s">
        <v>50</v>
      </c>
      <c r="G296" s="69">
        <v>99600</v>
      </c>
      <c r="H296" s="62">
        <v>1</v>
      </c>
      <c r="I296" s="69">
        <f t="shared" si="14"/>
        <v>99.6</v>
      </c>
      <c r="J296" s="97">
        <v>5134</v>
      </c>
      <c r="K296" s="52">
        <f t="shared" si="1"/>
        <v>99600</v>
      </c>
      <c r="L296" s="25"/>
      <c r="M296" s="2"/>
    </row>
    <row r="297" spans="1:13" ht="15" customHeight="1" x14ac:dyDescent="0.25">
      <c r="A297" s="54" t="s">
        <v>356</v>
      </c>
      <c r="B297" s="100">
        <v>50531140</v>
      </c>
      <c r="C297" s="104" t="s">
        <v>355</v>
      </c>
      <c r="D297" s="104" t="s">
        <v>352</v>
      </c>
      <c r="E297" s="69" t="s">
        <v>267</v>
      </c>
      <c r="F297" s="69" t="s">
        <v>50</v>
      </c>
      <c r="G297" s="69">
        <v>92400</v>
      </c>
      <c r="H297" s="62">
        <v>1</v>
      </c>
      <c r="I297" s="69">
        <f t="shared" si="14"/>
        <v>92.4</v>
      </c>
      <c r="J297" s="97">
        <v>5134</v>
      </c>
      <c r="K297" s="52">
        <f t="shared" si="1"/>
        <v>92400</v>
      </c>
      <c r="L297" s="25"/>
      <c r="M297" s="2"/>
    </row>
    <row r="298" spans="1:13" ht="15" customHeight="1" x14ac:dyDescent="0.25">
      <c r="A298" s="54" t="s">
        <v>356</v>
      </c>
      <c r="B298" s="100">
        <v>50531140</v>
      </c>
      <c r="C298" s="104" t="s">
        <v>355</v>
      </c>
      <c r="D298" s="104" t="s">
        <v>353</v>
      </c>
      <c r="E298" s="69" t="s">
        <v>267</v>
      </c>
      <c r="F298" s="69" t="s">
        <v>50</v>
      </c>
      <c r="G298" s="69">
        <v>84000</v>
      </c>
      <c r="H298" s="62">
        <v>1</v>
      </c>
      <c r="I298" s="69">
        <f t="shared" si="14"/>
        <v>84</v>
      </c>
      <c r="J298" s="97">
        <v>5134</v>
      </c>
      <c r="K298" s="52">
        <f t="shared" si="1"/>
        <v>84000</v>
      </c>
      <c r="L298" s="25"/>
      <c r="M298" s="2"/>
    </row>
    <row r="299" spans="1:13" ht="15" customHeight="1" x14ac:dyDescent="0.25">
      <c r="A299" s="54" t="s">
        <v>356</v>
      </c>
      <c r="B299" s="100">
        <v>50531140</v>
      </c>
      <c r="C299" s="104" t="s">
        <v>355</v>
      </c>
      <c r="D299" s="104" t="s">
        <v>354</v>
      </c>
      <c r="E299" s="69" t="s">
        <v>267</v>
      </c>
      <c r="F299" s="69" t="s">
        <v>50</v>
      </c>
      <c r="G299" s="69">
        <v>136800</v>
      </c>
      <c r="H299" s="62">
        <v>1</v>
      </c>
      <c r="I299" s="69">
        <f t="shared" si="14"/>
        <v>136.80000000000001</v>
      </c>
      <c r="J299" s="97">
        <v>5134</v>
      </c>
      <c r="K299" s="52">
        <f t="shared" si="1"/>
        <v>136800</v>
      </c>
      <c r="L299" s="25"/>
      <c r="M299" s="2"/>
    </row>
    <row r="300" spans="1:13" ht="15" customHeight="1" x14ac:dyDescent="0.25">
      <c r="A300" s="54" t="s">
        <v>356</v>
      </c>
      <c r="B300" s="100">
        <v>50531140</v>
      </c>
      <c r="C300" s="104" t="s">
        <v>355</v>
      </c>
      <c r="D300" s="104" t="s">
        <v>341</v>
      </c>
      <c r="E300" s="69" t="s">
        <v>267</v>
      </c>
      <c r="F300" s="69" t="s">
        <v>50</v>
      </c>
      <c r="G300" s="69">
        <v>92400</v>
      </c>
      <c r="H300" s="62">
        <v>1</v>
      </c>
      <c r="I300" s="69">
        <f t="shared" si="14"/>
        <v>92.4</v>
      </c>
      <c r="J300" s="97">
        <v>5134</v>
      </c>
      <c r="K300" s="52">
        <f t="shared" si="1"/>
        <v>92400</v>
      </c>
      <c r="L300" s="25"/>
      <c r="M300" s="2"/>
    </row>
    <row r="301" spans="1:13" ht="15" customHeight="1" x14ac:dyDescent="0.25">
      <c r="A301" s="54" t="s">
        <v>356</v>
      </c>
      <c r="B301" s="100">
        <v>50531140</v>
      </c>
      <c r="C301" s="104" t="s">
        <v>355</v>
      </c>
      <c r="D301" s="104" t="s">
        <v>340</v>
      </c>
      <c r="E301" s="69" t="s">
        <v>267</v>
      </c>
      <c r="F301" s="69" t="s">
        <v>50</v>
      </c>
      <c r="G301" s="69">
        <v>99600</v>
      </c>
      <c r="H301" s="62">
        <v>1</v>
      </c>
      <c r="I301" s="69">
        <f t="shared" si="14"/>
        <v>99.6</v>
      </c>
      <c r="J301" s="97">
        <v>5134</v>
      </c>
      <c r="K301" s="52">
        <f t="shared" si="1"/>
        <v>99600</v>
      </c>
      <c r="L301" s="25"/>
      <c r="M301" s="2"/>
    </row>
    <row r="302" spans="1:13" ht="15" customHeight="1" x14ac:dyDescent="0.25">
      <c r="A302" s="54" t="s">
        <v>356</v>
      </c>
      <c r="B302" s="100">
        <v>50531140</v>
      </c>
      <c r="C302" s="104" t="s">
        <v>355</v>
      </c>
      <c r="D302" s="104" t="s">
        <v>339</v>
      </c>
      <c r="E302" s="69" t="s">
        <v>267</v>
      </c>
      <c r="F302" s="69" t="s">
        <v>50</v>
      </c>
      <c r="G302" s="69">
        <v>84000</v>
      </c>
      <c r="H302" s="62">
        <v>1</v>
      </c>
      <c r="I302" s="69">
        <f t="shared" si="14"/>
        <v>84</v>
      </c>
      <c r="J302" s="97">
        <v>5134</v>
      </c>
      <c r="K302" s="52">
        <f t="shared" si="1"/>
        <v>84000</v>
      </c>
      <c r="L302" s="25"/>
      <c r="M302" s="2"/>
    </row>
    <row r="303" spans="1:13" ht="15" customHeight="1" x14ac:dyDescent="0.25">
      <c r="A303" s="54" t="s">
        <v>356</v>
      </c>
      <c r="B303" s="100">
        <v>50531140</v>
      </c>
      <c r="C303" s="104" t="s">
        <v>355</v>
      </c>
      <c r="D303" s="104" t="s">
        <v>338</v>
      </c>
      <c r="E303" s="69" t="s">
        <v>267</v>
      </c>
      <c r="F303" s="69" t="s">
        <v>50</v>
      </c>
      <c r="G303" s="69">
        <v>160800</v>
      </c>
      <c r="H303" s="62">
        <v>1</v>
      </c>
      <c r="I303" s="69">
        <f t="shared" si="14"/>
        <v>160.80000000000001</v>
      </c>
      <c r="J303" s="97">
        <v>5134</v>
      </c>
      <c r="K303" s="52">
        <f t="shared" si="1"/>
        <v>160800</v>
      </c>
      <c r="L303" s="25"/>
      <c r="M303" s="2"/>
    </row>
    <row r="304" spans="1:13" ht="15" customHeight="1" x14ac:dyDescent="0.25">
      <c r="A304" s="54" t="s">
        <v>356</v>
      </c>
      <c r="B304" s="100">
        <v>50531140</v>
      </c>
      <c r="C304" s="104" t="s">
        <v>355</v>
      </c>
      <c r="D304" s="104" t="s">
        <v>337</v>
      </c>
      <c r="E304" s="69" t="s">
        <v>267</v>
      </c>
      <c r="F304" s="69" t="s">
        <v>50</v>
      </c>
      <c r="G304" s="69">
        <v>160800</v>
      </c>
      <c r="H304" s="62">
        <v>1</v>
      </c>
      <c r="I304" s="69">
        <f t="shared" si="14"/>
        <v>160.80000000000001</v>
      </c>
      <c r="J304" s="97">
        <v>5134</v>
      </c>
      <c r="K304" s="52">
        <f t="shared" si="1"/>
        <v>160800</v>
      </c>
      <c r="L304" s="25"/>
      <c r="M304" s="2"/>
    </row>
    <row r="305" spans="1:76" ht="15" customHeight="1" x14ac:dyDescent="0.25">
      <c r="A305" s="54" t="s">
        <v>356</v>
      </c>
      <c r="B305" s="100">
        <v>50531140</v>
      </c>
      <c r="C305" s="104" t="s">
        <v>355</v>
      </c>
      <c r="D305" s="104" t="s">
        <v>336</v>
      </c>
      <c r="E305" s="69" t="s">
        <v>267</v>
      </c>
      <c r="F305" s="69" t="s">
        <v>50</v>
      </c>
      <c r="G305" s="69">
        <v>156000</v>
      </c>
      <c r="H305" s="62">
        <v>1</v>
      </c>
      <c r="I305" s="69">
        <f t="shared" si="14"/>
        <v>156</v>
      </c>
      <c r="J305" s="97">
        <v>5134</v>
      </c>
      <c r="K305" s="52">
        <f t="shared" si="1"/>
        <v>156000</v>
      </c>
      <c r="L305" s="25"/>
      <c r="M305" s="2"/>
    </row>
    <row r="306" spans="1:76" ht="15" customHeight="1" x14ac:dyDescent="0.25">
      <c r="A306" s="54" t="s">
        <v>356</v>
      </c>
      <c r="B306" s="100">
        <v>50531140</v>
      </c>
      <c r="C306" s="104" t="s">
        <v>355</v>
      </c>
      <c r="D306" s="104" t="s">
        <v>335</v>
      </c>
      <c r="E306" s="69" t="s">
        <v>267</v>
      </c>
      <c r="F306" s="69" t="s">
        <v>50</v>
      </c>
      <c r="G306" s="69">
        <v>120000</v>
      </c>
      <c r="H306" s="62">
        <v>1</v>
      </c>
      <c r="I306" s="69">
        <f t="shared" si="14"/>
        <v>120</v>
      </c>
      <c r="J306" s="97">
        <v>5134</v>
      </c>
      <c r="K306" s="52">
        <f t="shared" si="1"/>
        <v>120000</v>
      </c>
      <c r="L306" s="25"/>
      <c r="M306" s="2"/>
    </row>
    <row r="307" spans="1:76" ht="15" customHeight="1" x14ac:dyDescent="0.25">
      <c r="A307" s="54" t="s">
        <v>356</v>
      </c>
      <c r="B307" s="100">
        <v>50531140</v>
      </c>
      <c r="C307" s="104" t="s">
        <v>355</v>
      </c>
      <c r="D307" s="104" t="s">
        <v>334</v>
      </c>
      <c r="E307" s="69" t="s">
        <v>267</v>
      </c>
      <c r="F307" s="69" t="s">
        <v>50</v>
      </c>
      <c r="G307" s="69">
        <v>164400</v>
      </c>
      <c r="H307" s="62">
        <v>1</v>
      </c>
      <c r="I307" s="69">
        <f t="shared" si="14"/>
        <v>164.4</v>
      </c>
      <c r="J307" s="97">
        <v>5134</v>
      </c>
      <c r="K307" s="52">
        <f t="shared" si="1"/>
        <v>164400</v>
      </c>
      <c r="L307" s="25"/>
      <c r="M307" s="2"/>
    </row>
    <row r="308" spans="1:76" ht="15" customHeight="1" x14ac:dyDescent="0.25">
      <c r="A308" s="54" t="s">
        <v>356</v>
      </c>
      <c r="B308" s="100">
        <v>50531140</v>
      </c>
      <c r="C308" s="104" t="s">
        <v>355</v>
      </c>
      <c r="D308" s="104" t="s">
        <v>333</v>
      </c>
      <c r="E308" s="69" t="s">
        <v>267</v>
      </c>
      <c r="F308" s="69" t="s">
        <v>50</v>
      </c>
      <c r="G308" s="69">
        <v>183600</v>
      </c>
      <c r="H308" s="62">
        <v>1</v>
      </c>
      <c r="I308" s="69">
        <f t="shared" si="14"/>
        <v>183.6</v>
      </c>
      <c r="J308" s="97">
        <v>5134</v>
      </c>
      <c r="K308" s="52">
        <f t="shared" si="1"/>
        <v>183600</v>
      </c>
      <c r="L308" s="25"/>
      <c r="M308" s="2"/>
    </row>
    <row r="309" spans="1:76" ht="15" customHeight="1" x14ac:dyDescent="0.25">
      <c r="A309" s="54" t="s">
        <v>356</v>
      </c>
      <c r="B309" s="100">
        <v>50531140</v>
      </c>
      <c r="C309" s="104" t="s">
        <v>355</v>
      </c>
      <c r="D309" s="104" t="s">
        <v>332</v>
      </c>
      <c r="E309" s="69" t="s">
        <v>267</v>
      </c>
      <c r="F309" s="69" t="s">
        <v>50</v>
      </c>
      <c r="G309" s="69">
        <v>276000</v>
      </c>
      <c r="H309" s="62">
        <v>1</v>
      </c>
      <c r="I309" s="69">
        <f t="shared" si="14"/>
        <v>276</v>
      </c>
      <c r="J309" s="97">
        <v>5134</v>
      </c>
      <c r="K309" s="52">
        <f t="shared" si="1"/>
        <v>276000</v>
      </c>
      <c r="L309" s="25"/>
      <c r="M309" s="2"/>
    </row>
    <row r="310" spans="1:76" ht="15" customHeight="1" x14ac:dyDescent="0.25">
      <c r="A310" s="54" t="s">
        <v>356</v>
      </c>
      <c r="B310" s="100">
        <v>50531140</v>
      </c>
      <c r="C310" s="104" t="s">
        <v>355</v>
      </c>
      <c r="D310" s="104" t="s">
        <v>331</v>
      </c>
      <c r="E310" s="69" t="s">
        <v>267</v>
      </c>
      <c r="F310" s="69" t="s">
        <v>50</v>
      </c>
      <c r="G310" s="69">
        <v>160800</v>
      </c>
      <c r="H310" s="62">
        <v>1</v>
      </c>
      <c r="I310" s="69">
        <f t="shared" si="14"/>
        <v>160.80000000000001</v>
      </c>
      <c r="J310" s="97">
        <v>5134</v>
      </c>
      <c r="K310" s="52">
        <f t="shared" si="1"/>
        <v>160800</v>
      </c>
      <c r="L310" s="25"/>
      <c r="M310" s="2"/>
    </row>
    <row r="311" spans="1:76" ht="15" customHeight="1" x14ac:dyDescent="0.25">
      <c r="A311" s="54" t="s">
        <v>356</v>
      </c>
      <c r="B311" s="100">
        <v>50531140</v>
      </c>
      <c r="C311" s="104" t="s">
        <v>355</v>
      </c>
      <c r="D311" s="104" t="s">
        <v>330</v>
      </c>
      <c r="E311" s="69" t="s">
        <v>267</v>
      </c>
      <c r="F311" s="69" t="s">
        <v>50</v>
      </c>
      <c r="G311" s="69">
        <v>96000</v>
      </c>
      <c r="H311" s="62">
        <v>1</v>
      </c>
      <c r="I311" s="69">
        <f t="shared" si="14"/>
        <v>96</v>
      </c>
      <c r="J311" s="97">
        <v>5134</v>
      </c>
      <c r="K311" s="52">
        <f t="shared" si="1"/>
        <v>96000</v>
      </c>
      <c r="L311" s="25"/>
      <c r="M311" s="2"/>
    </row>
    <row r="312" spans="1:76" s="59" customFormat="1" ht="15" customHeight="1" x14ac:dyDescent="0.25">
      <c r="A312" s="54" t="s">
        <v>356</v>
      </c>
      <c r="B312" s="100">
        <v>50531140</v>
      </c>
      <c r="C312" s="104" t="s">
        <v>355</v>
      </c>
      <c r="D312" s="104" t="s">
        <v>329</v>
      </c>
      <c r="E312" s="69" t="s">
        <v>267</v>
      </c>
      <c r="F312" s="69" t="s">
        <v>50</v>
      </c>
      <c r="G312" s="69">
        <v>96000</v>
      </c>
      <c r="H312" s="62">
        <v>1</v>
      </c>
      <c r="I312" s="69">
        <f t="shared" si="14"/>
        <v>96</v>
      </c>
      <c r="J312" s="97">
        <v>5134</v>
      </c>
      <c r="K312" s="52">
        <f t="shared" si="1"/>
        <v>96000</v>
      </c>
      <c r="L312" s="56"/>
      <c r="M312" s="57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  <c r="BD312" s="58"/>
      <c r="BE312" s="58"/>
      <c r="BF312" s="58"/>
      <c r="BG312" s="58"/>
      <c r="BH312" s="58"/>
      <c r="BI312" s="58"/>
      <c r="BJ312" s="58"/>
      <c r="BK312" s="58"/>
      <c r="BL312" s="58"/>
      <c r="BM312" s="58"/>
      <c r="BN312" s="58"/>
      <c r="BO312" s="58"/>
      <c r="BP312" s="58"/>
      <c r="BQ312" s="58"/>
      <c r="BR312" s="58"/>
      <c r="BS312" s="58"/>
      <c r="BT312" s="58"/>
      <c r="BU312" s="58"/>
      <c r="BV312" s="58"/>
      <c r="BW312" s="58"/>
      <c r="BX312" s="58"/>
    </row>
    <row r="313" spans="1:76" ht="15" customHeight="1" x14ac:dyDescent="0.25">
      <c r="A313" s="54" t="s">
        <v>356</v>
      </c>
      <c r="B313" s="100">
        <v>50531140</v>
      </c>
      <c r="C313" s="104" t="s">
        <v>355</v>
      </c>
      <c r="D313" s="104" t="s">
        <v>328</v>
      </c>
      <c r="E313" s="69" t="s">
        <v>267</v>
      </c>
      <c r="F313" s="69" t="s">
        <v>50</v>
      </c>
      <c r="G313" s="69">
        <v>180000</v>
      </c>
      <c r="H313" s="62">
        <v>1</v>
      </c>
      <c r="I313" s="69">
        <f>+H313*G313/1000</f>
        <v>180</v>
      </c>
      <c r="J313" s="97">
        <v>5134</v>
      </c>
      <c r="K313" s="52">
        <f>+G313*H313</f>
        <v>180000</v>
      </c>
      <c r="L313" s="25"/>
      <c r="M313" s="2"/>
    </row>
    <row r="314" spans="1:76" ht="15" customHeight="1" x14ac:dyDescent="0.25">
      <c r="A314" s="54" t="s">
        <v>356</v>
      </c>
      <c r="B314" s="100">
        <v>50531140</v>
      </c>
      <c r="C314" s="104" t="s">
        <v>355</v>
      </c>
      <c r="D314" s="104" t="s">
        <v>347</v>
      </c>
      <c r="E314" s="69" t="s">
        <v>267</v>
      </c>
      <c r="F314" s="69" t="s">
        <v>50</v>
      </c>
      <c r="G314" s="69">
        <v>0</v>
      </c>
      <c r="H314" s="62">
        <v>1</v>
      </c>
      <c r="I314" s="69">
        <f>+H314*G314/1000</f>
        <v>0</v>
      </c>
      <c r="J314" s="97">
        <v>5134</v>
      </c>
      <c r="K314" s="52">
        <f>+G314*H314</f>
        <v>0</v>
      </c>
      <c r="L314" s="25"/>
      <c r="M314" s="2"/>
    </row>
    <row r="315" spans="1:76" ht="15" customHeight="1" x14ac:dyDescent="0.25">
      <c r="A315" s="54" t="s">
        <v>356</v>
      </c>
      <c r="B315" s="100">
        <v>50531140</v>
      </c>
      <c r="C315" s="104" t="s">
        <v>355</v>
      </c>
      <c r="D315" s="104" t="s">
        <v>441</v>
      </c>
      <c r="E315" s="69" t="s">
        <v>267</v>
      </c>
      <c r="F315" s="69" t="s">
        <v>50</v>
      </c>
      <c r="G315" s="69">
        <v>100000</v>
      </c>
      <c r="H315" s="62">
        <v>1</v>
      </c>
      <c r="I315" s="69">
        <f t="shared" si="14"/>
        <v>100</v>
      </c>
      <c r="J315" s="97">
        <v>5134</v>
      </c>
      <c r="K315" s="52">
        <f t="shared" si="1"/>
        <v>100000</v>
      </c>
      <c r="L315" s="25"/>
      <c r="M315" s="2"/>
    </row>
    <row r="316" spans="1:76" ht="15" customHeight="1" x14ac:dyDescent="0.25">
      <c r="A316" s="54" t="s">
        <v>356</v>
      </c>
      <c r="B316" s="100">
        <v>50531140</v>
      </c>
      <c r="C316" s="104" t="s">
        <v>355</v>
      </c>
      <c r="D316" s="104" t="s">
        <v>442</v>
      </c>
      <c r="E316" s="69" t="s">
        <v>267</v>
      </c>
      <c r="F316" s="69" t="s">
        <v>50</v>
      </c>
      <c r="G316" s="69">
        <v>140000</v>
      </c>
      <c r="H316" s="62">
        <v>1</v>
      </c>
      <c r="I316" s="69">
        <f t="shared" si="14"/>
        <v>140</v>
      </c>
      <c r="J316" s="97">
        <v>5134</v>
      </c>
      <c r="K316" s="52">
        <f t="shared" si="1"/>
        <v>140000</v>
      </c>
      <c r="L316" s="25"/>
      <c r="M316" s="2"/>
    </row>
    <row r="317" spans="1:76" ht="15" customHeight="1" x14ac:dyDescent="0.25">
      <c r="A317" s="54" t="s">
        <v>356</v>
      </c>
      <c r="B317" s="100">
        <v>50531140</v>
      </c>
      <c r="C317" s="104" t="s">
        <v>355</v>
      </c>
      <c r="D317" s="104" t="s">
        <v>443</v>
      </c>
      <c r="E317" s="69" t="s">
        <v>267</v>
      </c>
      <c r="F317" s="69" t="s">
        <v>50</v>
      </c>
      <c r="G317" s="69">
        <v>168000</v>
      </c>
      <c r="H317" s="62">
        <v>1</v>
      </c>
      <c r="I317" s="69">
        <f t="shared" si="14"/>
        <v>168</v>
      </c>
      <c r="J317" s="97">
        <v>5134</v>
      </c>
      <c r="K317" s="52">
        <f t="shared" si="1"/>
        <v>168000</v>
      </c>
      <c r="L317" s="25"/>
      <c r="M317" s="2"/>
    </row>
    <row r="318" spans="1:76" ht="15" customHeight="1" x14ac:dyDescent="0.25">
      <c r="A318" s="54" t="s">
        <v>356</v>
      </c>
      <c r="B318" s="100">
        <v>50531140</v>
      </c>
      <c r="C318" s="104" t="s">
        <v>355</v>
      </c>
      <c r="D318" s="104" t="s">
        <v>444</v>
      </c>
      <c r="E318" s="69" t="s">
        <v>267</v>
      </c>
      <c r="F318" s="69" t="s">
        <v>50</v>
      </c>
      <c r="G318" s="69">
        <v>168000</v>
      </c>
      <c r="H318" s="62">
        <v>1</v>
      </c>
      <c r="I318" s="69">
        <f t="shared" si="14"/>
        <v>168</v>
      </c>
      <c r="J318" s="97">
        <v>5134</v>
      </c>
      <c r="K318" s="52">
        <f t="shared" si="1"/>
        <v>168000</v>
      </c>
      <c r="L318" s="25"/>
      <c r="M318" s="2"/>
    </row>
    <row r="319" spans="1:76" ht="15" customHeight="1" x14ac:dyDescent="0.25">
      <c r="A319" s="54" t="s">
        <v>356</v>
      </c>
      <c r="B319" s="100" t="s">
        <v>445</v>
      </c>
      <c r="C319" s="104" t="s">
        <v>355</v>
      </c>
      <c r="D319" s="104" t="s">
        <v>446</v>
      </c>
      <c r="E319" s="69" t="s">
        <v>267</v>
      </c>
      <c r="F319" s="69" t="s">
        <v>50</v>
      </c>
      <c r="G319" s="69">
        <v>240000</v>
      </c>
      <c r="H319" s="62">
        <v>1</v>
      </c>
      <c r="I319" s="69">
        <f t="shared" si="14"/>
        <v>240</v>
      </c>
      <c r="J319" s="97">
        <v>5134</v>
      </c>
      <c r="K319" s="52">
        <f t="shared" si="1"/>
        <v>240000</v>
      </c>
      <c r="L319" s="25"/>
      <c r="M319" s="2"/>
    </row>
    <row r="320" spans="1:76" ht="15" customHeight="1" x14ac:dyDescent="0.25">
      <c r="A320" s="54" t="s">
        <v>356</v>
      </c>
      <c r="B320" s="100">
        <v>50531140</v>
      </c>
      <c r="C320" s="104" t="s">
        <v>355</v>
      </c>
      <c r="D320" s="104" t="s">
        <v>447</v>
      </c>
      <c r="E320" s="69" t="s">
        <v>267</v>
      </c>
      <c r="F320" s="69" t="s">
        <v>50</v>
      </c>
      <c r="G320" s="69">
        <v>240000</v>
      </c>
      <c r="H320" s="62">
        <v>1</v>
      </c>
      <c r="I320" s="69">
        <f t="shared" si="14"/>
        <v>240</v>
      </c>
      <c r="J320" s="97">
        <v>5134</v>
      </c>
      <c r="K320" s="52">
        <f t="shared" si="1"/>
        <v>240000</v>
      </c>
      <c r="L320" s="25"/>
      <c r="M320" s="2"/>
    </row>
    <row r="321" spans="1:13" ht="27" x14ac:dyDescent="0.25">
      <c r="A321" s="54" t="s">
        <v>268</v>
      </c>
      <c r="B321" s="108">
        <v>71241200</v>
      </c>
      <c r="C321" s="104" t="s">
        <v>265</v>
      </c>
      <c r="D321" s="120" t="s">
        <v>926</v>
      </c>
      <c r="E321" s="69" t="s">
        <v>925</v>
      </c>
      <c r="F321" s="69" t="s">
        <v>50</v>
      </c>
      <c r="G321" s="69">
        <v>200000</v>
      </c>
      <c r="H321" s="62">
        <v>1</v>
      </c>
      <c r="I321" s="69">
        <f t="shared" si="14"/>
        <v>200</v>
      </c>
      <c r="J321" s="97">
        <v>5134</v>
      </c>
      <c r="K321" s="52">
        <f t="shared" si="1"/>
        <v>200000</v>
      </c>
      <c r="L321" s="25"/>
      <c r="M321" s="2"/>
    </row>
    <row r="322" spans="1:13" x14ac:dyDescent="0.25">
      <c r="A322" s="54"/>
      <c r="B322" s="135" t="s">
        <v>8</v>
      </c>
      <c r="C322" s="135"/>
      <c r="D322" s="135"/>
      <c r="E322" s="135"/>
      <c r="F322" s="135"/>
      <c r="G322" s="135"/>
      <c r="H322" s="135"/>
      <c r="I322" s="135"/>
      <c r="J322" s="94"/>
      <c r="K322" s="52">
        <f t="shared" si="1"/>
        <v>0</v>
      </c>
      <c r="L322" s="25"/>
      <c r="M322" s="2"/>
    </row>
    <row r="323" spans="1:13" x14ac:dyDescent="0.25">
      <c r="A323" s="54" t="s">
        <v>638</v>
      </c>
      <c r="B323" s="100">
        <v>14211110</v>
      </c>
      <c r="C323" s="104" t="s">
        <v>639</v>
      </c>
      <c r="D323" s="104" t="s">
        <v>637</v>
      </c>
      <c r="E323" s="69" t="s">
        <v>181</v>
      </c>
      <c r="F323" s="69" t="s">
        <v>226</v>
      </c>
      <c r="G323" s="69">
        <v>0</v>
      </c>
      <c r="H323" s="62">
        <v>10000</v>
      </c>
      <c r="I323" s="61">
        <f>+H323*G323/1000</f>
        <v>0</v>
      </c>
      <c r="J323" s="94">
        <v>4269</v>
      </c>
      <c r="K323" s="52">
        <f t="shared" si="1"/>
        <v>0</v>
      </c>
      <c r="L323" s="25"/>
      <c r="M323" s="2"/>
    </row>
    <row r="324" spans="1:13" x14ac:dyDescent="0.25">
      <c r="A324" s="54" t="s">
        <v>701</v>
      </c>
      <c r="B324" s="100" t="s">
        <v>817</v>
      </c>
      <c r="C324" s="104" t="s">
        <v>818</v>
      </c>
      <c r="D324" s="104" t="s">
        <v>819</v>
      </c>
      <c r="E324" s="81" t="s">
        <v>49</v>
      </c>
      <c r="F324" s="69" t="s">
        <v>9</v>
      </c>
      <c r="G324" s="69">
        <v>986450</v>
      </c>
      <c r="H324" s="134">
        <v>1</v>
      </c>
      <c r="I324" s="69">
        <f>+H324*G324/1000</f>
        <v>986.45</v>
      </c>
      <c r="J324" s="94">
        <v>5122</v>
      </c>
      <c r="K324" s="52">
        <f t="shared" si="1"/>
        <v>986450</v>
      </c>
      <c r="L324" s="25"/>
      <c r="M324" s="2"/>
    </row>
    <row r="325" spans="1:13" x14ac:dyDescent="0.25">
      <c r="A325" s="54">
        <v>0</v>
      </c>
      <c r="B325" s="137"/>
      <c r="C325" s="137"/>
      <c r="D325" s="137"/>
      <c r="E325" s="137"/>
      <c r="F325" s="137"/>
      <c r="G325" s="137"/>
      <c r="H325" s="137"/>
      <c r="I325" s="137"/>
      <c r="J325" s="94"/>
      <c r="K325" s="52">
        <f t="shared" si="1"/>
        <v>0</v>
      </c>
      <c r="L325" s="25"/>
      <c r="M325" s="2"/>
    </row>
    <row r="326" spans="1:13" x14ac:dyDescent="0.25">
      <c r="A326" s="54"/>
      <c r="B326" s="138" t="s">
        <v>680</v>
      </c>
      <c r="C326" s="138"/>
      <c r="D326" s="138"/>
      <c r="E326" s="7"/>
      <c r="F326" s="7"/>
      <c r="G326" s="7"/>
      <c r="H326" s="173"/>
      <c r="I326" s="7"/>
      <c r="J326" s="94"/>
      <c r="K326" s="52">
        <f t="shared" si="1"/>
        <v>0</v>
      </c>
      <c r="L326" s="25"/>
      <c r="M326" s="2"/>
    </row>
    <row r="327" spans="1:13" x14ac:dyDescent="0.25">
      <c r="A327" s="54"/>
      <c r="B327" s="138" t="s">
        <v>679</v>
      </c>
      <c r="C327" s="138"/>
      <c r="D327" s="138"/>
      <c r="E327" s="7"/>
      <c r="F327" s="7"/>
      <c r="G327" s="7"/>
      <c r="H327" s="173"/>
      <c r="I327" s="7"/>
      <c r="J327" s="94"/>
      <c r="K327" s="52">
        <f t="shared" si="1"/>
        <v>0</v>
      </c>
      <c r="L327" s="25"/>
      <c r="M327" s="2"/>
    </row>
    <row r="328" spans="1:13" x14ac:dyDescent="0.25">
      <c r="A328" s="54">
        <v>0</v>
      </c>
      <c r="B328" s="135" t="s">
        <v>7</v>
      </c>
      <c r="C328" s="135"/>
      <c r="D328" s="135"/>
      <c r="E328" s="135"/>
      <c r="F328" s="135"/>
      <c r="G328" s="135"/>
      <c r="H328" s="135"/>
      <c r="I328" s="135"/>
      <c r="J328" s="94"/>
      <c r="K328" s="52">
        <f t="shared" si="1"/>
        <v>0</v>
      </c>
      <c r="L328" s="25"/>
      <c r="M328" s="2"/>
    </row>
    <row r="329" spans="1:13" ht="27" x14ac:dyDescent="0.25">
      <c r="A329" s="54" t="s">
        <v>182</v>
      </c>
      <c r="B329" s="100" t="s">
        <v>374</v>
      </c>
      <c r="C329" s="104" t="s">
        <v>406</v>
      </c>
      <c r="D329" s="104" t="s">
        <v>681</v>
      </c>
      <c r="E329" s="69" t="s">
        <v>267</v>
      </c>
      <c r="F329" s="69" t="s">
        <v>50</v>
      </c>
      <c r="G329" s="69">
        <v>0</v>
      </c>
      <c r="H329" s="62">
        <v>1</v>
      </c>
      <c r="I329" s="69">
        <f>+H329*G329/1000</f>
        <v>0</v>
      </c>
      <c r="J329" s="94">
        <v>4252</v>
      </c>
      <c r="K329" s="52">
        <f t="shared" si="1"/>
        <v>0</v>
      </c>
      <c r="L329" s="25"/>
      <c r="M329" s="2"/>
    </row>
    <row r="330" spans="1:13" ht="27" x14ac:dyDescent="0.25">
      <c r="A330" s="54" t="s">
        <v>182</v>
      </c>
      <c r="B330" s="100" t="s">
        <v>374</v>
      </c>
      <c r="C330" s="104" t="s">
        <v>406</v>
      </c>
      <c r="D330" s="104" t="s">
        <v>681</v>
      </c>
      <c r="E330" s="69" t="s">
        <v>267</v>
      </c>
      <c r="F330" s="69" t="s">
        <v>50</v>
      </c>
      <c r="G330" s="69">
        <v>0</v>
      </c>
      <c r="H330" s="62">
        <v>1</v>
      </c>
      <c r="I330" s="69">
        <f>+H330*G330/1000</f>
        <v>0</v>
      </c>
      <c r="J330" s="94">
        <v>4252</v>
      </c>
      <c r="K330" s="52">
        <f t="shared" si="1"/>
        <v>0</v>
      </c>
      <c r="L330" s="25"/>
      <c r="M330" s="2"/>
    </row>
    <row r="331" spans="1:13" ht="27" x14ac:dyDescent="0.25">
      <c r="A331" s="54" t="s">
        <v>182</v>
      </c>
      <c r="B331" s="100" t="s">
        <v>374</v>
      </c>
      <c r="C331" s="104" t="s">
        <v>406</v>
      </c>
      <c r="D331" s="104" t="s">
        <v>681</v>
      </c>
      <c r="E331" s="69" t="s">
        <v>267</v>
      </c>
      <c r="F331" s="69" t="s">
        <v>50</v>
      </c>
      <c r="G331" s="69">
        <v>0</v>
      </c>
      <c r="H331" s="62">
        <v>1</v>
      </c>
      <c r="I331" s="69">
        <f>+H331*G331/1000</f>
        <v>0</v>
      </c>
      <c r="J331" s="94">
        <v>4252</v>
      </c>
      <c r="K331" s="52">
        <f t="shared" si="1"/>
        <v>0</v>
      </c>
      <c r="L331" s="25"/>
      <c r="M331" s="2"/>
    </row>
    <row r="332" spans="1:13" x14ac:dyDescent="0.25">
      <c r="A332" s="54"/>
      <c r="B332" s="135" t="s">
        <v>8</v>
      </c>
      <c r="C332" s="135"/>
      <c r="D332" s="135"/>
      <c r="E332" s="135"/>
      <c r="F332" s="135"/>
      <c r="G332" s="135"/>
      <c r="H332" s="135"/>
      <c r="I332" s="135"/>
      <c r="J332" s="94"/>
      <c r="K332" s="52">
        <f t="shared" si="1"/>
        <v>0</v>
      </c>
      <c r="L332" s="25"/>
      <c r="M332" s="2"/>
    </row>
    <row r="333" spans="1:13" x14ac:dyDescent="0.25">
      <c r="A333" s="54" t="s">
        <v>801</v>
      </c>
      <c r="B333" s="100" t="s">
        <v>683</v>
      </c>
      <c r="C333" s="104" t="s">
        <v>682</v>
      </c>
      <c r="D333" s="104" t="s">
        <v>787</v>
      </c>
      <c r="E333" s="69" t="s">
        <v>181</v>
      </c>
      <c r="F333" s="69" t="s">
        <v>9</v>
      </c>
      <c r="G333" s="69">
        <v>0</v>
      </c>
      <c r="H333" s="62">
        <v>2</v>
      </c>
      <c r="I333" s="69">
        <f>+H333*G333/1000</f>
        <v>0</v>
      </c>
      <c r="J333" s="94">
        <v>4264</v>
      </c>
      <c r="K333" s="52">
        <f t="shared" si="1"/>
        <v>0</v>
      </c>
      <c r="L333" s="25"/>
      <c r="M333" s="2"/>
    </row>
    <row r="334" spans="1:13" x14ac:dyDescent="0.25">
      <c r="A334" s="54" t="s">
        <v>801</v>
      </c>
      <c r="B334" s="100" t="s">
        <v>683</v>
      </c>
      <c r="C334" s="104" t="s">
        <v>682</v>
      </c>
      <c r="D334" s="104" t="s">
        <v>788</v>
      </c>
      <c r="E334" s="69" t="s">
        <v>181</v>
      </c>
      <c r="F334" s="69" t="s">
        <v>9</v>
      </c>
      <c r="G334" s="69">
        <v>0</v>
      </c>
      <c r="H334" s="62">
        <v>2</v>
      </c>
      <c r="I334" s="69">
        <f t="shared" ref="I334:I346" si="15">+H334*G334/1000</f>
        <v>0</v>
      </c>
      <c r="J334" s="94">
        <v>4264</v>
      </c>
      <c r="K334" s="52">
        <f t="shared" si="1"/>
        <v>0</v>
      </c>
      <c r="L334" s="25"/>
      <c r="M334" s="2"/>
    </row>
    <row r="335" spans="1:13" x14ac:dyDescent="0.25">
      <c r="A335" s="54" t="s">
        <v>801</v>
      </c>
      <c r="B335" s="100" t="s">
        <v>683</v>
      </c>
      <c r="C335" s="104" t="s">
        <v>682</v>
      </c>
      <c r="D335" s="104" t="s">
        <v>789</v>
      </c>
      <c r="E335" s="69" t="s">
        <v>181</v>
      </c>
      <c r="F335" s="69" t="s">
        <v>9</v>
      </c>
      <c r="G335" s="69">
        <v>0</v>
      </c>
      <c r="H335" s="62">
        <v>6</v>
      </c>
      <c r="I335" s="69">
        <f t="shared" si="15"/>
        <v>0</v>
      </c>
      <c r="J335" s="94">
        <v>4264</v>
      </c>
      <c r="K335" s="52">
        <f t="shared" si="1"/>
        <v>0</v>
      </c>
      <c r="L335" s="25"/>
      <c r="M335" s="2"/>
    </row>
    <row r="336" spans="1:13" x14ac:dyDescent="0.25">
      <c r="A336" s="54" t="s">
        <v>801</v>
      </c>
      <c r="B336" s="100" t="s">
        <v>683</v>
      </c>
      <c r="C336" s="104" t="s">
        <v>682</v>
      </c>
      <c r="D336" s="104" t="s">
        <v>790</v>
      </c>
      <c r="E336" s="69" t="s">
        <v>181</v>
      </c>
      <c r="F336" s="69" t="s">
        <v>9</v>
      </c>
      <c r="G336" s="69">
        <v>0</v>
      </c>
      <c r="H336" s="62">
        <v>6</v>
      </c>
      <c r="I336" s="69">
        <f t="shared" si="15"/>
        <v>0</v>
      </c>
      <c r="J336" s="94">
        <v>4264</v>
      </c>
      <c r="K336" s="52">
        <f t="shared" si="1"/>
        <v>0</v>
      </c>
      <c r="L336" s="25"/>
      <c r="M336" s="2"/>
    </row>
    <row r="337" spans="1:13" x14ac:dyDescent="0.25">
      <c r="A337" s="54" t="s">
        <v>801</v>
      </c>
      <c r="B337" s="100" t="s">
        <v>683</v>
      </c>
      <c r="C337" s="104" t="s">
        <v>682</v>
      </c>
      <c r="D337" s="104" t="s">
        <v>791</v>
      </c>
      <c r="E337" s="69" t="s">
        <v>181</v>
      </c>
      <c r="F337" s="69" t="s">
        <v>9</v>
      </c>
      <c r="G337" s="69">
        <v>0</v>
      </c>
      <c r="H337" s="62">
        <v>12</v>
      </c>
      <c r="I337" s="69">
        <f t="shared" si="15"/>
        <v>0</v>
      </c>
      <c r="J337" s="94">
        <v>4264</v>
      </c>
      <c r="K337" s="52">
        <f t="shared" si="1"/>
        <v>0</v>
      </c>
      <c r="L337" s="25"/>
      <c r="M337" s="2"/>
    </row>
    <row r="338" spans="1:13" x14ac:dyDescent="0.25">
      <c r="A338" s="54" t="s">
        <v>801</v>
      </c>
      <c r="B338" s="100" t="s">
        <v>683</v>
      </c>
      <c r="C338" s="104" t="s">
        <v>682</v>
      </c>
      <c r="D338" s="104" t="s">
        <v>792</v>
      </c>
      <c r="E338" s="69" t="s">
        <v>181</v>
      </c>
      <c r="F338" s="69" t="s">
        <v>9</v>
      </c>
      <c r="G338" s="69">
        <v>0</v>
      </c>
      <c r="H338" s="62">
        <v>20</v>
      </c>
      <c r="I338" s="69">
        <f t="shared" si="15"/>
        <v>0</v>
      </c>
      <c r="J338" s="94">
        <v>4264</v>
      </c>
      <c r="K338" s="52">
        <f t="shared" si="1"/>
        <v>0</v>
      </c>
      <c r="L338" s="25"/>
      <c r="M338" s="2"/>
    </row>
    <row r="339" spans="1:13" x14ac:dyDescent="0.25">
      <c r="A339" s="54" t="s">
        <v>801</v>
      </c>
      <c r="B339" s="100" t="s">
        <v>683</v>
      </c>
      <c r="C339" s="104" t="s">
        <v>682</v>
      </c>
      <c r="D339" s="104" t="s">
        <v>793</v>
      </c>
      <c r="E339" s="69" t="s">
        <v>181</v>
      </c>
      <c r="F339" s="69" t="s">
        <v>9</v>
      </c>
      <c r="G339" s="69">
        <v>0</v>
      </c>
      <c r="H339" s="62">
        <v>6</v>
      </c>
      <c r="I339" s="69">
        <f t="shared" si="15"/>
        <v>0</v>
      </c>
      <c r="J339" s="94">
        <v>4264</v>
      </c>
      <c r="K339" s="52">
        <f t="shared" si="1"/>
        <v>0</v>
      </c>
      <c r="L339" s="25"/>
      <c r="M339" s="2"/>
    </row>
    <row r="340" spans="1:13" x14ac:dyDescent="0.25">
      <c r="A340" s="54" t="s">
        <v>801</v>
      </c>
      <c r="B340" s="100" t="s">
        <v>683</v>
      </c>
      <c r="C340" s="104" t="s">
        <v>682</v>
      </c>
      <c r="D340" s="104" t="s">
        <v>795</v>
      </c>
      <c r="E340" s="69" t="s">
        <v>181</v>
      </c>
      <c r="F340" s="69" t="s">
        <v>9</v>
      </c>
      <c r="G340" s="69">
        <v>0</v>
      </c>
      <c r="H340" s="62">
        <v>6</v>
      </c>
      <c r="I340" s="69">
        <f t="shared" si="15"/>
        <v>0</v>
      </c>
      <c r="J340" s="94">
        <v>4264</v>
      </c>
      <c r="K340" s="52">
        <f t="shared" si="1"/>
        <v>0</v>
      </c>
      <c r="L340" s="25"/>
      <c r="M340" s="2"/>
    </row>
    <row r="341" spans="1:13" x14ac:dyDescent="0.25">
      <c r="A341" s="54" t="s">
        <v>801</v>
      </c>
      <c r="B341" s="100" t="s">
        <v>683</v>
      </c>
      <c r="C341" s="104" t="s">
        <v>682</v>
      </c>
      <c r="D341" s="104" t="s">
        <v>794</v>
      </c>
      <c r="E341" s="69" t="s">
        <v>181</v>
      </c>
      <c r="F341" s="69" t="s">
        <v>9</v>
      </c>
      <c r="G341" s="69">
        <v>0</v>
      </c>
      <c r="H341" s="62">
        <v>4</v>
      </c>
      <c r="I341" s="69">
        <f t="shared" si="15"/>
        <v>0</v>
      </c>
      <c r="J341" s="94">
        <v>4264</v>
      </c>
      <c r="K341" s="52">
        <f t="shared" si="1"/>
        <v>0</v>
      </c>
      <c r="L341" s="25"/>
      <c r="M341" s="2"/>
    </row>
    <row r="342" spans="1:13" x14ac:dyDescent="0.25">
      <c r="A342" s="54" t="s">
        <v>801</v>
      </c>
      <c r="B342" s="100" t="s">
        <v>683</v>
      </c>
      <c r="C342" s="104" t="s">
        <v>682</v>
      </c>
      <c r="D342" s="104" t="s">
        <v>800</v>
      </c>
      <c r="E342" s="69" t="s">
        <v>181</v>
      </c>
      <c r="F342" s="69" t="s">
        <v>9</v>
      </c>
      <c r="G342" s="69">
        <v>0</v>
      </c>
      <c r="H342" s="62">
        <v>4</v>
      </c>
      <c r="I342" s="69">
        <f t="shared" si="15"/>
        <v>0</v>
      </c>
      <c r="J342" s="94">
        <v>4264</v>
      </c>
      <c r="K342" s="52">
        <f t="shared" si="1"/>
        <v>0</v>
      </c>
      <c r="L342" s="25"/>
      <c r="M342" s="2"/>
    </row>
    <row r="343" spans="1:13" x14ac:dyDescent="0.25">
      <c r="A343" s="54" t="s">
        <v>801</v>
      </c>
      <c r="B343" s="100" t="s">
        <v>683</v>
      </c>
      <c r="C343" s="104" t="s">
        <v>682</v>
      </c>
      <c r="D343" s="104" t="s">
        <v>799</v>
      </c>
      <c r="E343" s="69" t="s">
        <v>181</v>
      </c>
      <c r="F343" s="69" t="s">
        <v>9</v>
      </c>
      <c r="G343" s="69">
        <v>0</v>
      </c>
      <c r="H343" s="62">
        <v>4</v>
      </c>
      <c r="I343" s="69">
        <f t="shared" si="15"/>
        <v>0</v>
      </c>
      <c r="J343" s="94">
        <v>4264</v>
      </c>
      <c r="K343" s="52">
        <f t="shared" si="1"/>
        <v>0</v>
      </c>
      <c r="L343" s="25"/>
      <c r="M343" s="2"/>
    </row>
    <row r="344" spans="1:13" x14ac:dyDescent="0.25">
      <c r="A344" s="54" t="s">
        <v>801</v>
      </c>
      <c r="B344" s="100" t="s">
        <v>683</v>
      </c>
      <c r="C344" s="104" t="s">
        <v>682</v>
      </c>
      <c r="D344" s="104" t="s">
        <v>798</v>
      </c>
      <c r="E344" s="69" t="s">
        <v>181</v>
      </c>
      <c r="F344" s="69" t="s">
        <v>9</v>
      </c>
      <c r="G344" s="69">
        <v>0</v>
      </c>
      <c r="H344" s="62">
        <v>4</v>
      </c>
      <c r="I344" s="69">
        <f t="shared" si="15"/>
        <v>0</v>
      </c>
      <c r="J344" s="94">
        <v>4264</v>
      </c>
      <c r="K344" s="52">
        <f t="shared" si="1"/>
        <v>0</v>
      </c>
      <c r="L344" s="25"/>
      <c r="M344" s="2"/>
    </row>
    <row r="345" spans="1:13" x14ac:dyDescent="0.25">
      <c r="A345" s="54" t="s">
        <v>801</v>
      </c>
      <c r="B345" s="100" t="s">
        <v>683</v>
      </c>
      <c r="C345" s="104" t="s">
        <v>682</v>
      </c>
      <c r="D345" s="104" t="s">
        <v>797</v>
      </c>
      <c r="E345" s="69" t="s">
        <v>181</v>
      </c>
      <c r="F345" s="69" t="s">
        <v>9</v>
      </c>
      <c r="G345" s="69">
        <v>0</v>
      </c>
      <c r="H345" s="62">
        <v>4</v>
      </c>
      <c r="I345" s="69">
        <f t="shared" si="15"/>
        <v>0</v>
      </c>
      <c r="J345" s="94">
        <v>4264</v>
      </c>
      <c r="K345" s="52">
        <f t="shared" si="1"/>
        <v>0</v>
      </c>
      <c r="L345" s="25"/>
      <c r="M345" s="2"/>
    </row>
    <row r="346" spans="1:13" x14ac:dyDescent="0.25">
      <c r="A346" s="54" t="s">
        <v>801</v>
      </c>
      <c r="B346" s="100" t="s">
        <v>683</v>
      </c>
      <c r="C346" s="104" t="s">
        <v>682</v>
      </c>
      <c r="D346" s="104" t="s">
        <v>796</v>
      </c>
      <c r="E346" s="69" t="s">
        <v>181</v>
      </c>
      <c r="F346" s="69" t="s">
        <v>9</v>
      </c>
      <c r="G346" s="69">
        <v>0</v>
      </c>
      <c r="H346" s="62">
        <v>4</v>
      </c>
      <c r="I346" s="69">
        <f t="shared" si="15"/>
        <v>0</v>
      </c>
      <c r="J346" s="94">
        <v>4264</v>
      </c>
      <c r="K346" s="52">
        <f t="shared" si="1"/>
        <v>0</v>
      </c>
      <c r="L346" s="25"/>
      <c r="M346" s="2"/>
    </row>
    <row r="347" spans="1:13" x14ac:dyDescent="0.25">
      <c r="A347" s="54"/>
      <c r="B347" s="61"/>
      <c r="C347" s="61"/>
      <c r="D347" s="61"/>
      <c r="E347" s="61"/>
      <c r="F347" s="61"/>
      <c r="G347" s="61"/>
      <c r="H347" s="170"/>
      <c r="I347" s="61"/>
      <c r="J347" s="94"/>
      <c r="K347" s="52">
        <f t="shared" si="1"/>
        <v>0</v>
      </c>
      <c r="L347" s="25"/>
      <c r="M347" s="2"/>
    </row>
    <row r="348" spans="1:13" x14ac:dyDescent="0.25">
      <c r="A348" s="54">
        <v>0</v>
      </c>
      <c r="B348" s="138" t="s">
        <v>45</v>
      </c>
      <c r="C348" s="138"/>
      <c r="D348" s="138"/>
      <c r="E348" s="7"/>
      <c r="F348" s="7"/>
      <c r="G348" s="18"/>
      <c r="H348" s="18"/>
      <c r="I348" s="18"/>
      <c r="J348" s="94"/>
      <c r="K348" s="52">
        <f t="shared" si="1"/>
        <v>0</v>
      </c>
      <c r="L348" s="25"/>
      <c r="M348" s="2"/>
    </row>
    <row r="349" spans="1:13" x14ac:dyDescent="0.25">
      <c r="A349" s="54">
        <v>0</v>
      </c>
      <c r="B349" s="138" t="s">
        <v>44</v>
      </c>
      <c r="C349" s="138"/>
      <c r="D349" s="138"/>
      <c r="E349" s="7"/>
      <c r="F349" s="7"/>
      <c r="G349" s="18"/>
      <c r="H349" s="18"/>
      <c r="I349" s="18"/>
      <c r="J349" s="94"/>
      <c r="K349" s="52">
        <f t="shared" si="1"/>
        <v>0</v>
      </c>
      <c r="L349" s="25"/>
      <c r="M349" s="2"/>
    </row>
    <row r="350" spans="1:13" ht="15.75" customHeight="1" x14ac:dyDescent="0.25">
      <c r="A350" s="54">
        <v>0</v>
      </c>
      <c r="B350" s="135" t="s">
        <v>35</v>
      </c>
      <c r="C350" s="135"/>
      <c r="D350" s="135"/>
      <c r="E350" s="135"/>
      <c r="F350" s="135"/>
      <c r="G350" s="135"/>
      <c r="H350" s="135"/>
      <c r="I350" s="135"/>
      <c r="J350" s="94"/>
      <c r="K350" s="52">
        <f t="shared" si="1"/>
        <v>0</v>
      </c>
      <c r="L350" s="25"/>
      <c r="M350" s="2"/>
    </row>
    <row r="351" spans="1:13" ht="15.75" customHeight="1" x14ac:dyDescent="0.25">
      <c r="A351" s="54" t="s">
        <v>269</v>
      </c>
      <c r="B351" s="69" t="s">
        <v>641</v>
      </c>
      <c r="C351" s="104" t="s">
        <v>642</v>
      </c>
      <c r="D351" s="104" t="s">
        <v>643</v>
      </c>
      <c r="E351" s="69" t="s">
        <v>267</v>
      </c>
      <c r="F351" s="69" t="s">
        <v>50</v>
      </c>
      <c r="G351" s="69">
        <v>0</v>
      </c>
      <c r="H351" s="62">
        <v>1</v>
      </c>
      <c r="I351" s="61">
        <f>+H351*G351/1000</f>
        <v>0</v>
      </c>
      <c r="J351" s="97">
        <v>5113</v>
      </c>
      <c r="K351" s="52">
        <f t="shared" si="1"/>
        <v>0</v>
      </c>
      <c r="L351" s="25"/>
      <c r="M351" s="2"/>
    </row>
    <row r="352" spans="1:13" ht="15.75" customHeight="1" x14ac:dyDescent="0.25">
      <c r="A352" s="54" t="s">
        <v>269</v>
      </c>
      <c r="B352" s="69" t="s">
        <v>641</v>
      </c>
      <c r="C352" s="104" t="s">
        <v>642</v>
      </c>
      <c r="D352" s="104" t="s">
        <v>688</v>
      </c>
      <c r="E352" s="69" t="s">
        <v>267</v>
      </c>
      <c r="F352" s="69" t="s">
        <v>50</v>
      </c>
      <c r="G352" s="69">
        <v>0</v>
      </c>
      <c r="H352" s="62">
        <v>1</v>
      </c>
      <c r="I352" s="61">
        <f>+H352*G352/1000</f>
        <v>0</v>
      </c>
      <c r="J352" s="97">
        <v>5113</v>
      </c>
      <c r="K352" s="52">
        <f t="shared" si="1"/>
        <v>0</v>
      </c>
      <c r="L352" s="25"/>
      <c r="M352" s="2"/>
    </row>
    <row r="353" spans="1:13" ht="15.75" customHeight="1" x14ac:dyDescent="0.25">
      <c r="A353" s="54">
        <v>0</v>
      </c>
      <c r="B353" s="135" t="s">
        <v>7</v>
      </c>
      <c r="C353" s="135"/>
      <c r="D353" s="135"/>
      <c r="E353" s="135"/>
      <c r="F353" s="135"/>
      <c r="G353" s="135"/>
      <c r="H353" s="135"/>
      <c r="I353" s="135"/>
      <c r="J353" s="94"/>
      <c r="K353" s="52">
        <f t="shared" si="1"/>
        <v>0</v>
      </c>
      <c r="L353" s="25"/>
      <c r="M353" s="2"/>
    </row>
    <row r="354" spans="1:13" ht="15.75" customHeight="1" x14ac:dyDescent="0.25">
      <c r="A354" s="54" t="s">
        <v>356</v>
      </c>
      <c r="B354" s="100">
        <v>50531140</v>
      </c>
      <c r="C354" s="104" t="s">
        <v>355</v>
      </c>
      <c r="D354" s="104" t="s">
        <v>421</v>
      </c>
      <c r="E354" s="69" t="s">
        <v>267</v>
      </c>
      <c r="F354" s="69" t="s">
        <v>50</v>
      </c>
      <c r="G354" s="69">
        <v>0</v>
      </c>
      <c r="H354" s="62">
        <v>1</v>
      </c>
      <c r="I354" s="69">
        <f t="shared" ref="I354:I357" si="16">+H354*G354/1000</f>
        <v>0</v>
      </c>
      <c r="J354" s="97">
        <v>5134</v>
      </c>
      <c r="K354" s="52">
        <f t="shared" ref="K354:K357" si="17">+G354*H354</f>
        <v>0</v>
      </c>
      <c r="L354" s="25"/>
      <c r="M354" s="2"/>
    </row>
    <row r="355" spans="1:13" ht="27" customHeight="1" x14ac:dyDescent="0.25">
      <c r="A355" s="33" t="s">
        <v>268</v>
      </c>
      <c r="B355" s="100">
        <v>71241200</v>
      </c>
      <c r="C355" s="104" t="s">
        <v>265</v>
      </c>
      <c r="D355" s="104" t="s">
        <v>422</v>
      </c>
      <c r="E355" s="69" t="s">
        <v>267</v>
      </c>
      <c r="F355" s="69" t="s">
        <v>50</v>
      </c>
      <c r="G355" s="69">
        <v>0</v>
      </c>
      <c r="H355" s="62">
        <v>1</v>
      </c>
      <c r="I355" s="69">
        <f t="shared" si="16"/>
        <v>0</v>
      </c>
      <c r="J355" s="97">
        <v>5134</v>
      </c>
      <c r="K355" s="52">
        <f t="shared" si="17"/>
        <v>0</v>
      </c>
      <c r="L355" s="25"/>
      <c r="M355" s="2"/>
    </row>
    <row r="356" spans="1:13" ht="15" customHeight="1" x14ac:dyDescent="0.25">
      <c r="A356" s="54">
        <v>713</v>
      </c>
      <c r="B356" s="100">
        <v>71351540</v>
      </c>
      <c r="C356" s="104" t="s">
        <v>273</v>
      </c>
      <c r="D356" s="104" t="s">
        <v>640</v>
      </c>
      <c r="E356" s="69" t="s">
        <v>267</v>
      </c>
      <c r="F356" s="69" t="s">
        <v>50</v>
      </c>
      <c r="G356" s="69">
        <v>0</v>
      </c>
      <c r="H356" s="62">
        <v>1</v>
      </c>
      <c r="I356" s="69">
        <f t="shared" si="16"/>
        <v>0</v>
      </c>
      <c r="J356" s="97">
        <v>5113</v>
      </c>
      <c r="K356" s="52">
        <f t="shared" si="17"/>
        <v>0</v>
      </c>
      <c r="L356" s="25"/>
      <c r="M356" s="2"/>
    </row>
    <row r="357" spans="1:13" ht="15" customHeight="1" x14ac:dyDescent="0.25">
      <c r="A357" s="54">
        <v>713</v>
      </c>
      <c r="B357" s="100">
        <v>71351540</v>
      </c>
      <c r="C357" s="104" t="s">
        <v>273</v>
      </c>
      <c r="D357" s="104" t="s">
        <v>687</v>
      </c>
      <c r="E357" s="69" t="s">
        <v>267</v>
      </c>
      <c r="F357" s="69" t="s">
        <v>50</v>
      </c>
      <c r="G357" s="69">
        <v>0</v>
      </c>
      <c r="H357" s="62">
        <v>1</v>
      </c>
      <c r="I357" s="69">
        <f t="shared" si="16"/>
        <v>0</v>
      </c>
      <c r="J357" s="97">
        <v>5113</v>
      </c>
      <c r="K357" s="52">
        <f t="shared" si="17"/>
        <v>0</v>
      </c>
      <c r="L357" s="25"/>
      <c r="M357" s="2"/>
    </row>
    <row r="358" spans="1:13" hidden="1" x14ac:dyDescent="0.25">
      <c r="A358" s="54"/>
      <c r="B358" s="135" t="s">
        <v>8</v>
      </c>
      <c r="C358" s="135"/>
      <c r="D358" s="135"/>
      <c r="E358" s="135"/>
      <c r="F358" s="135"/>
      <c r="G358" s="135"/>
      <c r="H358" s="135"/>
      <c r="I358" s="135"/>
      <c r="J358" s="94"/>
      <c r="K358" s="52">
        <f t="shared" ref="K358:K610" si="18">+G358*H358</f>
        <v>0</v>
      </c>
      <c r="L358" s="25"/>
      <c r="M358" s="2"/>
    </row>
    <row r="359" spans="1:13" x14ac:dyDescent="0.25">
      <c r="A359" s="54">
        <v>0</v>
      </c>
      <c r="B359" s="137"/>
      <c r="C359" s="137"/>
      <c r="D359" s="137"/>
      <c r="E359" s="137"/>
      <c r="F359" s="137"/>
      <c r="G359" s="137"/>
      <c r="H359" s="137"/>
      <c r="I359" s="137"/>
      <c r="J359" s="94"/>
      <c r="K359" s="52">
        <f t="shared" si="18"/>
        <v>0</v>
      </c>
      <c r="L359" s="25"/>
      <c r="M359" s="2"/>
    </row>
    <row r="360" spans="1:13" x14ac:dyDescent="0.25">
      <c r="A360" s="54">
        <v>0</v>
      </c>
      <c r="B360" s="138" t="s">
        <v>41</v>
      </c>
      <c r="C360" s="138"/>
      <c r="D360" s="138"/>
      <c r="E360" s="44"/>
      <c r="F360" s="44"/>
      <c r="G360" s="32"/>
      <c r="H360" s="32"/>
      <c r="I360" s="45"/>
      <c r="J360" s="94"/>
      <c r="K360" s="52">
        <f t="shared" si="18"/>
        <v>0</v>
      </c>
      <c r="L360" s="25"/>
      <c r="M360" s="2"/>
    </row>
    <row r="361" spans="1:13" x14ac:dyDescent="0.25">
      <c r="A361" s="54">
        <v>0</v>
      </c>
      <c r="B361" s="138" t="s">
        <v>40</v>
      </c>
      <c r="C361" s="138"/>
      <c r="D361" s="138"/>
      <c r="E361" s="44"/>
      <c r="F361" s="44"/>
      <c r="G361" s="32"/>
      <c r="H361" s="32"/>
      <c r="I361" s="45"/>
      <c r="J361" s="94"/>
      <c r="K361" s="52">
        <f t="shared" si="18"/>
        <v>0</v>
      </c>
      <c r="L361" s="25"/>
      <c r="M361" s="2"/>
    </row>
    <row r="362" spans="1:13" x14ac:dyDescent="0.25">
      <c r="A362" s="54">
        <v>0</v>
      </c>
      <c r="B362" s="135" t="s">
        <v>7</v>
      </c>
      <c r="C362" s="135"/>
      <c r="D362" s="135"/>
      <c r="E362" s="135"/>
      <c r="F362" s="135"/>
      <c r="G362" s="135"/>
      <c r="H362" s="135"/>
      <c r="I362" s="135"/>
      <c r="J362" s="94"/>
      <c r="K362" s="52">
        <f t="shared" si="18"/>
        <v>0</v>
      </c>
      <c r="L362" s="25"/>
      <c r="M362" s="2"/>
    </row>
    <row r="363" spans="1:13" ht="27" x14ac:dyDescent="0.25">
      <c r="A363" s="54" t="s">
        <v>182</v>
      </c>
      <c r="B363" s="100" t="s">
        <v>686</v>
      </c>
      <c r="C363" s="104" t="s">
        <v>685</v>
      </c>
      <c r="D363" s="104" t="s">
        <v>684</v>
      </c>
      <c r="E363" s="69" t="s">
        <v>267</v>
      </c>
      <c r="F363" s="69" t="s">
        <v>50</v>
      </c>
      <c r="G363" s="69">
        <v>0</v>
      </c>
      <c r="H363" s="62">
        <v>1</v>
      </c>
      <c r="I363" s="61">
        <f>+H363*G363/1000</f>
        <v>0</v>
      </c>
      <c r="J363" s="94">
        <v>4239</v>
      </c>
      <c r="K363" s="52">
        <f t="shared" si="18"/>
        <v>0</v>
      </c>
      <c r="L363" s="25"/>
      <c r="M363" s="2"/>
    </row>
    <row r="364" spans="1:13" ht="27" x14ac:dyDescent="0.25">
      <c r="A364" s="54" t="s">
        <v>918</v>
      </c>
      <c r="B364" s="100">
        <v>77311500</v>
      </c>
      <c r="C364" s="104" t="s">
        <v>917</v>
      </c>
      <c r="D364" s="104" t="s">
        <v>916</v>
      </c>
      <c r="E364" s="69" t="s">
        <v>267</v>
      </c>
      <c r="F364" s="69" t="s">
        <v>50</v>
      </c>
      <c r="G364" s="69">
        <v>0</v>
      </c>
      <c r="H364" s="62">
        <v>1</v>
      </c>
      <c r="I364" s="61">
        <f>+H364*G364/1000</f>
        <v>0</v>
      </c>
      <c r="J364" s="94">
        <v>4251</v>
      </c>
      <c r="K364" s="52">
        <f t="shared" si="18"/>
        <v>0</v>
      </c>
      <c r="L364" s="25"/>
      <c r="M364" s="2"/>
    </row>
    <row r="365" spans="1:13" x14ac:dyDescent="0.25">
      <c r="A365" s="54"/>
      <c r="B365" s="135" t="s">
        <v>134</v>
      </c>
      <c r="C365" s="135"/>
      <c r="D365" s="135"/>
      <c r="E365" s="135"/>
      <c r="F365" s="135"/>
      <c r="G365" s="135"/>
      <c r="H365" s="135"/>
      <c r="I365" s="135"/>
      <c r="J365" s="94"/>
      <c r="K365" s="52">
        <f t="shared" si="18"/>
        <v>0</v>
      </c>
      <c r="L365" s="25"/>
      <c r="M365" s="2"/>
    </row>
    <row r="366" spans="1:13" x14ac:dyDescent="0.25">
      <c r="A366" s="54">
        <v>0</v>
      </c>
      <c r="B366" s="135" t="s">
        <v>8</v>
      </c>
      <c r="C366" s="135"/>
      <c r="D366" s="135"/>
      <c r="E366" s="135"/>
      <c r="F366" s="135"/>
      <c r="G366" s="135"/>
      <c r="H366" s="135"/>
      <c r="I366" s="135"/>
      <c r="J366" s="94"/>
      <c r="K366" s="52">
        <f t="shared" si="18"/>
        <v>0</v>
      </c>
      <c r="L366" s="25"/>
      <c r="M366" s="2"/>
    </row>
    <row r="367" spans="1:13" x14ac:dyDescent="0.25">
      <c r="A367" s="54" t="s">
        <v>397</v>
      </c>
      <c r="B367" s="69" t="s">
        <v>451</v>
      </c>
      <c r="C367" s="104" t="s">
        <v>452</v>
      </c>
      <c r="D367" s="104" t="s">
        <v>458</v>
      </c>
      <c r="E367" s="69" t="s">
        <v>181</v>
      </c>
      <c r="F367" s="69" t="s">
        <v>371</v>
      </c>
      <c r="G367" s="69">
        <v>0</v>
      </c>
      <c r="H367" s="62">
        <v>60000</v>
      </c>
      <c r="I367" s="69">
        <f>+H367*G367/1000</f>
        <v>0</v>
      </c>
      <c r="J367" s="94">
        <v>4264</v>
      </c>
      <c r="K367" s="52">
        <f t="shared" si="18"/>
        <v>0</v>
      </c>
      <c r="L367" s="25"/>
      <c r="M367" s="2"/>
    </row>
    <row r="368" spans="1:13" x14ac:dyDescent="0.25">
      <c r="A368" s="34" t="str">
        <f t="shared" ref="A368:A371" si="19">+LEFT(B368,3)</f>
        <v>441</v>
      </c>
      <c r="B368" s="100" t="s">
        <v>881</v>
      </c>
      <c r="C368" s="124" t="s">
        <v>879</v>
      </c>
      <c r="D368" s="125" t="s">
        <v>820</v>
      </c>
      <c r="E368" s="69" t="s">
        <v>181</v>
      </c>
      <c r="F368" s="69" t="s">
        <v>880</v>
      </c>
      <c r="G368" s="126">
        <v>0</v>
      </c>
      <c r="H368" s="62" t="s">
        <v>884</v>
      </c>
      <c r="I368" s="61">
        <f>H368*G368/1000</f>
        <v>0</v>
      </c>
      <c r="J368" s="94">
        <v>4269</v>
      </c>
      <c r="K368" s="52">
        <f t="shared" ref="K368:K431" si="20">+G368*H368</f>
        <v>0</v>
      </c>
      <c r="L368" s="25"/>
      <c r="M368" s="2"/>
    </row>
    <row r="369" spans="1:13" x14ac:dyDescent="0.25">
      <c r="A369" s="34" t="str">
        <f t="shared" si="19"/>
        <v>441</v>
      </c>
      <c r="B369" s="100">
        <v>44118300</v>
      </c>
      <c r="C369" s="124" t="s">
        <v>879</v>
      </c>
      <c r="D369" s="125" t="s">
        <v>821</v>
      </c>
      <c r="E369" s="69" t="s">
        <v>181</v>
      </c>
      <c r="F369" s="69" t="s">
        <v>880</v>
      </c>
      <c r="G369" s="126">
        <v>0</v>
      </c>
      <c r="H369" s="62" t="s">
        <v>884</v>
      </c>
      <c r="I369" s="61">
        <f t="shared" ref="I369:I432" si="21">H369*G369/1000</f>
        <v>0</v>
      </c>
      <c r="J369" s="94">
        <v>4269</v>
      </c>
      <c r="K369" s="52">
        <f t="shared" si="20"/>
        <v>0</v>
      </c>
      <c r="L369" s="25"/>
      <c r="M369" s="2"/>
    </row>
    <row r="370" spans="1:13" x14ac:dyDescent="0.25">
      <c r="A370" s="34" t="str">
        <f t="shared" si="19"/>
        <v>441</v>
      </c>
      <c r="B370" s="100">
        <v>44118300</v>
      </c>
      <c r="C370" s="124" t="s">
        <v>879</v>
      </c>
      <c r="D370" s="125" t="s">
        <v>822</v>
      </c>
      <c r="E370" s="69" t="s">
        <v>181</v>
      </c>
      <c r="F370" s="69" t="s">
        <v>880</v>
      </c>
      <c r="G370" s="126">
        <v>0</v>
      </c>
      <c r="H370" s="62" t="s">
        <v>884</v>
      </c>
      <c r="I370" s="61">
        <f t="shared" si="21"/>
        <v>0</v>
      </c>
      <c r="J370" s="94">
        <v>4269</v>
      </c>
      <c r="K370" s="52">
        <f t="shared" si="20"/>
        <v>0</v>
      </c>
      <c r="L370" s="25"/>
      <c r="M370" s="2"/>
    </row>
    <row r="371" spans="1:13" x14ac:dyDescent="0.25">
      <c r="A371" s="34" t="str">
        <f t="shared" si="19"/>
        <v>441</v>
      </c>
      <c r="B371" s="100">
        <v>44118300</v>
      </c>
      <c r="C371" s="124" t="s">
        <v>879</v>
      </c>
      <c r="D371" s="125" t="s">
        <v>823</v>
      </c>
      <c r="E371" s="69" t="s">
        <v>181</v>
      </c>
      <c r="F371" s="69" t="s">
        <v>880</v>
      </c>
      <c r="G371" s="126">
        <v>0</v>
      </c>
      <c r="H371" s="62" t="s">
        <v>884</v>
      </c>
      <c r="I371" s="61">
        <f t="shared" si="21"/>
        <v>0</v>
      </c>
      <c r="J371" s="94">
        <v>4269</v>
      </c>
      <c r="K371" s="52">
        <f t="shared" si="20"/>
        <v>0</v>
      </c>
      <c r="L371" s="25"/>
      <c r="M371" s="2"/>
    </row>
    <row r="372" spans="1:13" x14ac:dyDescent="0.25">
      <c r="A372" s="34" t="str">
        <f>+LEFT(B372,3)</f>
        <v>445</v>
      </c>
      <c r="B372" s="100" t="s">
        <v>877</v>
      </c>
      <c r="C372" s="104" t="s">
        <v>878</v>
      </c>
      <c r="D372" s="125" t="s">
        <v>824</v>
      </c>
      <c r="E372" s="69" t="s">
        <v>181</v>
      </c>
      <c r="F372" s="69" t="s">
        <v>128</v>
      </c>
      <c r="G372" s="126">
        <v>0</v>
      </c>
      <c r="H372" s="62" t="s">
        <v>885</v>
      </c>
      <c r="I372" s="61">
        <f t="shared" si="21"/>
        <v>0</v>
      </c>
      <c r="J372" s="94">
        <v>4269</v>
      </c>
      <c r="K372" s="52">
        <f t="shared" si="20"/>
        <v>0</v>
      </c>
      <c r="L372" s="25"/>
      <c r="M372" s="2"/>
    </row>
    <row r="373" spans="1:13" x14ac:dyDescent="0.25">
      <c r="A373" s="34" t="str">
        <f t="shared" ref="A373:A434" si="22">+LEFT(B373,3)</f>
        <v>445</v>
      </c>
      <c r="B373" s="100" t="s">
        <v>877</v>
      </c>
      <c r="C373" s="104" t="s">
        <v>878</v>
      </c>
      <c r="D373" s="125" t="s">
        <v>825</v>
      </c>
      <c r="E373" s="69" t="s">
        <v>181</v>
      </c>
      <c r="F373" s="69" t="s">
        <v>128</v>
      </c>
      <c r="G373" s="126">
        <v>0</v>
      </c>
      <c r="H373" s="62" t="s">
        <v>885</v>
      </c>
      <c r="I373" s="61">
        <f t="shared" si="21"/>
        <v>0</v>
      </c>
      <c r="J373" s="94">
        <v>4269</v>
      </c>
      <c r="K373" s="52">
        <f t="shared" si="20"/>
        <v>0</v>
      </c>
      <c r="L373" s="25"/>
      <c r="M373" s="2"/>
    </row>
    <row r="374" spans="1:13" x14ac:dyDescent="0.25">
      <c r="A374" s="34" t="str">
        <f t="shared" si="22"/>
        <v>445</v>
      </c>
      <c r="B374" s="100" t="s">
        <v>877</v>
      </c>
      <c r="C374" s="104" t="s">
        <v>878</v>
      </c>
      <c r="D374" s="125" t="s">
        <v>826</v>
      </c>
      <c r="E374" s="69" t="s">
        <v>181</v>
      </c>
      <c r="F374" s="69" t="s">
        <v>128</v>
      </c>
      <c r="G374" s="126">
        <v>0</v>
      </c>
      <c r="H374" s="62" t="s">
        <v>885</v>
      </c>
      <c r="I374" s="61">
        <f t="shared" si="21"/>
        <v>0</v>
      </c>
      <c r="J374" s="94">
        <v>4269</v>
      </c>
      <c r="K374" s="52">
        <f t="shared" si="20"/>
        <v>0</v>
      </c>
      <c r="L374" s="25"/>
      <c r="M374" s="2"/>
    </row>
    <row r="375" spans="1:13" x14ac:dyDescent="0.25">
      <c r="A375" s="34" t="str">
        <f t="shared" si="22"/>
        <v>445</v>
      </c>
      <c r="B375" s="100" t="s">
        <v>877</v>
      </c>
      <c r="C375" s="104" t="s">
        <v>878</v>
      </c>
      <c r="D375" s="125" t="s">
        <v>827</v>
      </c>
      <c r="E375" s="69" t="s">
        <v>181</v>
      </c>
      <c r="F375" s="69" t="s">
        <v>128</v>
      </c>
      <c r="G375" s="126">
        <v>0</v>
      </c>
      <c r="H375" s="62" t="s">
        <v>885</v>
      </c>
      <c r="I375" s="61">
        <f t="shared" si="21"/>
        <v>0</v>
      </c>
      <c r="J375" s="94">
        <v>4269</v>
      </c>
      <c r="K375" s="52">
        <f t="shared" si="20"/>
        <v>0</v>
      </c>
      <c r="L375" s="25"/>
      <c r="M375" s="2"/>
    </row>
    <row r="376" spans="1:13" x14ac:dyDescent="0.25">
      <c r="A376" s="34" t="str">
        <f t="shared" si="22"/>
        <v>445</v>
      </c>
      <c r="B376" s="100" t="s">
        <v>877</v>
      </c>
      <c r="C376" s="104" t="s">
        <v>878</v>
      </c>
      <c r="D376" s="125" t="s">
        <v>828</v>
      </c>
      <c r="E376" s="69" t="s">
        <v>181</v>
      </c>
      <c r="F376" s="69" t="s">
        <v>128</v>
      </c>
      <c r="G376" s="126">
        <v>0</v>
      </c>
      <c r="H376" s="62" t="s">
        <v>885</v>
      </c>
      <c r="I376" s="61">
        <f t="shared" si="21"/>
        <v>0</v>
      </c>
      <c r="J376" s="94">
        <v>4269</v>
      </c>
      <c r="K376" s="52">
        <f t="shared" si="20"/>
        <v>0</v>
      </c>
      <c r="L376" s="25"/>
      <c r="M376" s="2"/>
    </row>
    <row r="377" spans="1:13" x14ac:dyDescent="0.25">
      <c r="A377" s="34" t="str">
        <f t="shared" si="22"/>
        <v>445</v>
      </c>
      <c r="B377" s="100" t="s">
        <v>877</v>
      </c>
      <c r="C377" s="104" t="s">
        <v>878</v>
      </c>
      <c r="D377" s="125" t="s">
        <v>829</v>
      </c>
      <c r="E377" s="69" t="s">
        <v>181</v>
      </c>
      <c r="F377" s="69" t="s">
        <v>128</v>
      </c>
      <c r="G377" s="126">
        <v>0</v>
      </c>
      <c r="H377" s="62" t="s">
        <v>885</v>
      </c>
      <c r="I377" s="61">
        <f t="shared" si="21"/>
        <v>0</v>
      </c>
      <c r="J377" s="94">
        <v>4269</v>
      </c>
      <c r="K377" s="52">
        <f t="shared" si="20"/>
        <v>0</v>
      </c>
      <c r="L377" s="25"/>
      <c r="M377" s="2"/>
    </row>
    <row r="378" spans="1:13" x14ac:dyDescent="0.25">
      <c r="A378" s="34" t="str">
        <f t="shared" si="22"/>
        <v>445</v>
      </c>
      <c r="B378" s="100" t="s">
        <v>877</v>
      </c>
      <c r="C378" s="104" t="s">
        <v>878</v>
      </c>
      <c r="D378" s="125" t="s">
        <v>830</v>
      </c>
      <c r="E378" s="69" t="s">
        <v>181</v>
      </c>
      <c r="F378" s="69" t="s">
        <v>128</v>
      </c>
      <c r="G378" s="126">
        <v>0</v>
      </c>
      <c r="H378" s="62" t="s">
        <v>885</v>
      </c>
      <c r="I378" s="61">
        <f t="shared" si="21"/>
        <v>0</v>
      </c>
      <c r="J378" s="94">
        <v>4269</v>
      </c>
      <c r="K378" s="52">
        <f t="shared" si="20"/>
        <v>0</v>
      </c>
      <c r="L378" s="25"/>
      <c r="M378" s="2"/>
    </row>
    <row r="379" spans="1:13" x14ac:dyDescent="0.25">
      <c r="A379" s="34" t="str">
        <f t="shared" si="22"/>
        <v>445</v>
      </c>
      <c r="B379" s="100" t="s">
        <v>877</v>
      </c>
      <c r="C379" s="104" t="s">
        <v>878</v>
      </c>
      <c r="D379" s="125" t="s">
        <v>831</v>
      </c>
      <c r="E379" s="69" t="s">
        <v>181</v>
      </c>
      <c r="F379" s="69" t="s">
        <v>128</v>
      </c>
      <c r="G379" s="126">
        <v>0</v>
      </c>
      <c r="H379" s="62" t="s">
        <v>885</v>
      </c>
      <c r="I379" s="61">
        <f t="shared" si="21"/>
        <v>0</v>
      </c>
      <c r="J379" s="94">
        <v>4269</v>
      </c>
      <c r="K379" s="52">
        <f t="shared" si="20"/>
        <v>0</v>
      </c>
      <c r="L379" s="25"/>
      <c r="M379" s="2"/>
    </row>
    <row r="380" spans="1:13" x14ac:dyDescent="0.25">
      <c r="A380" s="34" t="str">
        <f t="shared" si="22"/>
        <v>445</v>
      </c>
      <c r="B380" s="100" t="s">
        <v>877</v>
      </c>
      <c r="C380" s="104" t="s">
        <v>878</v>
      </c>
      <c r="D380" s="125" t="s">
        <v>832</v>
      </c>
      <c r="E380" s="69" t="s">
        <v>181</v>
      </c>
      <c r="F380" s="69" t="s">
        <v>128</v>
      </c>
      <c r="G380" s="126">
        <v>0</v>
      </c>
      <c r="H380" s="62" t="s">
        <v>886</v>
      </c>
      <c r="I380" s="61">
        <f t="shared" si="21"/>
        <v>0</v>
      </c>
      <c r="J380" s="94">
        <v>4269</v>
      </c>
      <c r="K380" s="52">
        <f t="shared" si="20"/>
        <v>0</v>
      </c>
      <c r="L380" s="25"/>
      <c r="M380" s="2"/>
    </row>
    <row r="381" spans="1:13" x14ac:dyDescent="0.25">
      <c r="A381" s="34" t="str">
        <f t="shared" si="22"/>
        <v>445</v>
      </c>
      <c r="B381" s="100" t="s">
        <v>877</v>
      </c>
      <c r="C381" s="104" t="s">
        <v>878</v>
      </c>
      <c r="D381" s="125" t="s">
        <v>833</v>
      </c>
      <c r="E381" s="69" t="s">
        <v>181</v>
      </c>
      <c r="F381" s="69" t="s">
        <v>128</v>
      </c>
      <c r="G381" s="126">
        <v>0</v>
      </c>
      <c r="H381" s="62" t="s">
        <v>886</v>
      </c>
      <c r="I381" s="61">
        <f t="shared" si="21"/>
        <v>0</v>
      </c>
      <c r="J381" s="94">
        <v>4269</v>
      </c>
      <c r="K381" s="52">
        <f t="shared" si="20"/>
        <v>0</v>
      </c>
      <c r="L381" s="25"/>
      <c r="M381" s="2"/>
    </row>
    <row r="382" spans="1:13" x14ac:dyDescent="0.25">
      <c r="A382" s="34" t="str">
        <f t="shared" si="22"/>
        <v>445</v>
      </c>
      <c r="B382" s="100" t="s">
        <v>877</v>
      </c>
      <c r="C382" s="104" t="s">
        <v>878</v>
      </c>
      <c r="D382" s="125" t="s">
        <v>834</v>
      </c>
      <c r="E382" s="69" t="s">
        <v>181</v>
      </c>
      <c r="F382" s="69" t="s">
        <v>128</v>
      </c>
      <c r="G382" s="126">
        <v>0</v>
      </c>
      <c r="H382" s="62" t="s">
        <v>886</v>
      </c>
      <c r="I382" s="61">
        <f t="shared" si="21"/>
        <v>0</v>
      </c>
      <c r="J382" s="94">
        <v>4269</v>
      </c>
      <c r="K382" s="52">
        <f t="shared" si="20"/>
        <v>0</v>
      </c>
      <c r="L382" s="25"/>
      <c r="M382" s="2"/>
    </row>
    <row r="383" spans="1:13" x14ac:dyDescent="0.25">
      <c r="A383" s="34" t="str">
        <f t="shared" si="22"/>
        <v>445</v>
      </c>
      <c r="B383" s="100" t="s">
        <v>877</v>
      </c>
      <c r="C383" s="104" t="s">
        <v>878</v>
      </c>
      <c r="D383" s="125" t="s">
        <v>835</v>
      </c>
      <c r="E383" s="69" t="s">
        <v>181</v>
      </c>
      <c r="F383" s="69" t="s">
        <v>128</v>
      </c>
      <c r="G383" s="126">
        <v>0</v>
      </c>
      <c r="H383" s="62" t="s">
        <v>886</v>
      </c>
      <c r="I383" s="61">
        <f t="shared" si="21"/>
        <v>0</v>
      </c>
      <c r="J383" s="94">
        <v>4269</v>
      </c>
      <c r="K383" s="52">
        <f t="shared" si="20"/>
        <v>0</v>
      </c>
      <c r="L383" s="25"/>
      <c r="M383" s="2"/>
    </row>
    <row r="384" spans="1:13" x14ac:dyDescent="0.25">
      <c r="A384" s="34" t="str">
        <f t="shared" si="22"/>
        <v>445</v>
      </c>
      <c r="B384" s="100" t="s">
        <v>877</v>
      </c>
      <c r="C384" s="104" t="s">
        <v>878</v>
      </c>
      <c r="D384" s="125" t="s">
        <v>836</v>
      </c>
      <c r="E384" s="69" t="s">
        <v>181</v>
      </c>
      <c r="F384" s="69" t="s">
        <v>128</v>
      </c>
      <c r="G384" s="126">
        <v>0</v>
      </c>
      <c r="H384" s="62" t="s">
        <v>885</v>
      </c>
      <c r="I384" s="61">
        <f t="shared" si="21"/>
        <v>0</v>
      </c>
      <c r="J384" s="94">
        <v>4269</v>
      </c>
      <c r="K384" s="52">
        <f t="shared" si="20"/>
        <v>0</v>
      </c>
      <c r="L384" s="25"/>
      <c r="M384" s="2"/>
    </row>
    <row r="385" spans="1:13" x14ac:dyDescent="0.25">
      <c r="A385" s="34" t="str">
        <f t="shared" si="22"/>
        <v>445</v>
      </c>
      <c r="B385" s="100" t="s">
        <v>877</v>
      </c>
      <c r="C385" s="104" t="s">
        <v>878</v>
      </c>
      <c r="D385" s="125" t="s">
        <v>837</v>
      </c>
      <c r="E385" s="69" t="s">
        <v>181</v>
      </c>
      <c r="F385" s="69" t="s">
        <v>128</v>
      </c>
      <c r="G385" s="126">
        <v>0</v>
      </c>
      <c r="H385" s="62" t="s">
        <v>885</v>
      </c>
      <c r="I385" s="61">
        <f t="shared" si="21"/>
        <v>0</v>
      </c>
      <c r="J385" s="94">
        <v>4269</v>
      </c>
      <c r="K385" s="52">
        <f t="shared" si="20"/>
        <v>0</v>
      </c>
      <c r="L385" s="25"/>
      <c r="M385" s="2"/>
    </row>
    <row r="386" spans="1:13" x14ac:dyDescent="0.25">
      <c r="A386" s="34" t="str">
        <f t="shared" si="22"/>
        <v>445</v>
      </c>
      <c r="B386" s="100" t="s">
        <v>877</v>
      </c>
      <c r="C386" s="104" t="s">
        <v>878</v>
      </c>
      <c r="D386" s="125" t="s">
        <v>838</v>
      </c>
      <c r="E386" s="69" t="s">
        <v>181</v>
      </c>
      <c r="F386" s="69" t="s">
        <v>128</v>
      </c>
      <c r="G386" s="126">
        <v>0</v>
      </c>
      <c r="H386" s="62" t="s">
        <v>885</v>
      </c>
      <c r="I386" s="61">
        <f t="shared" si="21"/>
        <v>0</v>
      </c>
      <c r="J386" s="94">
        <v>4269</v>
      </c>
      <c r="K386" s="52">
        <f t="shared" si="20"/>
        <v>0</v>
      </c>
      <c r="L386" s="51"/>
      <c r="M386" s="2"/>
    </row>
    <row r="387" spans="1:13" x14ac:dyDescent="0.25">
      <c r="A387" s="34" t="str">
        <f t="shared" si="22"/>
        <v>445</v>
      </c>
      <c r="B387" s="100" t="s">
        <v>877</v>
      </c>
      <c r="C387" s="104" t="s">
        <v>878</v>
      </c>
      <c r="D387" s="125" t="s">
        <v>839</v>
      </c>
      <c r="E387" s="69" t="s">
        <v>181</v>
      </c>
      <c r="F387" s="69" t="s">
        <v>128</v>
      </c>
      <c r="G387" s="126">
        <v>0</v>
      </c>
      <c r="H387" s="62" t="s">
        <v>885</v>
      </c>
      <c r="I387" s="61">
        <f t="shared" si="21"/>
        <v>0</v>
      </c>
      <c r="J387" s="94">
        <v>4269</v>
      </c>
      <c r="K387" s="52">
        <f t="shared" si="20"/>
        <v>0</v>
      </c>
      <c r="L387" s="25"/>
      <c r="M387" s="2"/>
    </row>
    <row r="388" spans="1:13" x14ac:dyDescent="0.25">
      <c r="A388" s="34" t="str">
        <f t="shared" si="22"/>
        <v>445</v>
      </c>
      <c r="B388" s="100" t="s">
        <v>877</v>
      </c>
      <c r="C388" s="104" t="s">
        <v>878</v>
      </c>
      <c r="D388" s="125" t="s">
        <v>840</v>
      </c>
      <c r="E388" s="69" t="s">
        <v>181</v>
      </c>
      <c r="F388" s="69" t="s">
        <v>128</v>
      </c>
      <c r="G388" s="126">
        <v>0</v>
      </c>
      <c r="H388" s="62" t="s">
        <v>885</v>
      </c>
      <c r="I388" s="61">
        <f t="shared" si="21"/>
        <v>0</v>
      </c>
      <c r="J388" s="94">
        <v>4269</v>
      </c>
      <c r="K388" s="52">
        <f t="shared" si="20"/>
        <v>0</v>
      </c>
      <c r="L388" s="25"/>
      <c r="M388" s="2"/>
    </row>
    <row r="389" spans="1:13" x14ac:dyDescent="0.25">
      <c r="A389" s="34" t="str">
        <f t="shared" si="22"/>
        <v>445</v>
      </c>
      <c r="B389" s="100" t="s">
        <v>877</v>
      </c>
      <c r="C389" s="104" t="s">
        <v>878</v>
      </c>
      <c r="D389" s="125" t="s">
        <v>841</v>
      </c>
      <c r="E389" s="69" t="s">
        <v>181</v>
      </c>
      <c r="F389" s="69" t="s">
        <v>128</v>
      </c>
      <c r="G389" s="126">
        <v>0</v>
      </c>
      <c r="H389" s="62" t="s">
        <v>885</v>
      </c>
      <c r="I389" s="61">
        <f t="shared" si="21"/>
        <v>0</v>
      </c>
      <c r="J389" s="94">
        <v>4269</v>
      </c>
      <c r="K389" s="52">
        <f t="shared" si="20"/>
        <v>0</v>
      </c>
      <c r="L389" s="25"/>
      <c r="M389" s="2"/>
    </row>
    <row r="390" spans="1:13" x14ac:dyDescent="0.25">
      <c r="A390" s="34" t="str">
        <f t="shared" si="22"/>
        <v>445</v>
      </c>
      <c r="B390" s="100" t="s">
        <v>877</v>
      </c>
      <c r="C390" s="104" t="s">
        <v>878</v>
      </c>
      <c r="D390" s="125" t="s">
        <v>842</v>
      </c>
      <c r="E390" s="69" t="s">
        <v>181</v>
      </c>
      <c r="F390" s="69" t="s">
        <v>128</v>
      </c>
      <c r="G390" s="126">
        <v>0</v>
      </c>
      <c r="H390" s="62" t="s">
        <v>885</v>
      </c>
      <c r="I390" s="61">
        <f t="shared" si="21"/>
        <v>0</v>
      </c>
      <c r="J390" s="94">
        <v>4269</v>
      </c>
      <c r="K390" s="52">
        <f t="shared" si="20"/>
        <v>0</v>
      </c>
      <c r="L390" s="25"/>
      <c r="M390" s="2"/>
    </row>
    <row r="391" spans="1:13" x14ac:dyDescent="0.25">
      <c r="A391" s="34" t="str">
        <f t="shared" si="22"/>
        <v>445</v>
      </c>
      <c r="B391" s="100" t="s">
        <v>877</v>
      </c>
      <c r="C391" s="104" t="s">
        <v>878</v>
      </c>
      <c r="D391" s="125" t="s">
        <v>843</v>
      </c>
      <c r="E391" s="69" t="s">
        <v>181</v>
      </c>
      <c r="F391" s="69" t="s">
        <v>128</v>
      </c>
      <c r="G391" s="126">
        <v>0</v>
      </c>
      <c r="H391" s="62" t="s">
        <v>885</v>
      </c>
      <c r="I391" s="61">
        <f t="shared" si="21"/>
        <v>0</v>
      </c>
      <c r="J391" s="94">
        <v>4269</v>
      </c>
      <c r="K391" s="52">
        <f t="shared" si="20"/>
        <v>0</v>
      </c>
      <c r="L391" s="25"/>
      <c r="M391" s="2"/>
    </row>
    <row r="392" spans="1:13" x14ac:dyDescent="0.25">
      <c r="A392" s="34" t="str">
        <f t="shared" si="22"/>
        <v>445</v>
      </c>
      <c r="B392" s="100" t="s">
        <v>877</v>
      </c>
      <c r="C392" s="104" t="s">
        <v>878</v>
      </c>
      <c r="D392" s="125" t="s">
        <v>844</v>
      </c>
      <c r="E392" s="69" t="s">
        <v>181</v>
      </c>
      <c r="F392" s="69" t="s">
        <v>128</v>
      </c>
      <c r="G392" s="126">
        <v>0</v>
      </c>
      <c r="H392" s="62" t="s">
        <v>885</v>
      </c>
      <c r="I392" s="61">
        <f t="shared" si="21"/>
        <v>0</v>
      </c>
      <c r="J392" s="94">
        <v>4269</v>
      </c>
      <c r="K392" s="52">
        <f t="shared" si="20"/>
        <v>0</v>
      </c>
      <c r="L392" s="25"/>
      <c r="M392" s="2"/>
    </row>
    <row r="393" spans="1:13" x14ac:dyDescent="0.25">
      <c r="A393" s="34" t="str">
        <f t="shared" si="22"/>
        <v>445</v>
      </c>
      <c r="B393" s="100" t="s">
        <v>877</v>
      </c>
      <c r="C393" s="104" t="s">
        <v>878</v>
      </c>
      <c r="D393" s="125" t="s">
        <v>845</v>
      </c>
      <c r="E393" s="69" t="s">
        <v>181</v>
      </c>
      <c r="F393" s="69" t="s">
        <v>128</v>
      </c>
      <c r="G393" s="126">
        <v>0</v>
      </c>
      <c r="H393" s="62" t="s">
        <v>885</v>
      </c>
      <c r="I393" s="61">
        <f t="shared" si="21"/>
        <v>0</v>
      </c>
      <c r="J393" s="94">
        <v>4269</v>
      </c>
      <c r="K393" s="52">
        <f t="shared" si="20"/>
        <v>0</v>
      </c>
      <c r="L393" s="25"/>
      <c r="M393" s="2"/>
    </row>
    <row r="394" spans="1:13" x14ac:dyDescent="0.25">
      <c r="A394" s="34" t="str">
        <f t="shared" si="22"/>
        <v>445</v>
      </c>
      <c r="B394" s="100" t="s">
        <v>877</v>
      </c>
      <c r="C394" s="104" t="s">
        <v>878</v>
      </c>
      <c r="D394" s="125" t="s">
        <v>846</v>
      </c>
      <c r="E394" s="69" t="s">
        <v>181</v>
      </c>
      <c r="F394" s="69" t="s">
        <v>128</v>
      </c>
      <c r="G394" s="126">
        <v>0</v>
      </c>
      <c r="H394" s="62" t="s">
        <v>885</v>
      </c>
      <c r="I394" s="61">
        <f t="shared" si="21"/>
        <v>0</v>
      </c>
      <c r="J394" s="94">
        <v>4269</v>
      </c>
      <c r="K394" s="52">
        <f t="shared" si="20"/>
        <v>0</v>
      </c>
      <c r="L394" s="25"/>
      <c r="M394" s="2"/>
    </row>
    <row r="395" spans="1:13" x14ac:dyDescent="0.25">
      <c r="A395" s="34" t="str">
        <f t="shared" si="22"/>
        <v>445</v>
      </c>
      <c r="B395" s="100" t="s">
        <v>877</v>
      </c>
      <c r="C395" s="104" t="s">
        <v>878</v>
      </c>
      <c r="D395" s="125" t="s">
        <v>847</v>
      </c>
      <c r="E395" s="69" t="s">
        <v>181</v>
      </c>
      <c r="F395" s="69" t="s">
        <v>128</v>
      </c>
      <c r="G395" s="126">
        <v>0</v>
      </c>
      <c r="H395" s="62" t="s">
        <v>885</v>
      </c>
      <c r="I395" s="61">
        <f t="shared" si="21"/>
        <v>0</v>
      </c>
      <c r="J395" s="94">
        <v>4269</v>
      </c>
      <c r="K395" s="52">
        <f t="shared" si="20"/>
        <v>0</v>
      </c>
      <c r="L395" s="25"/>
      <c r="M395" s="2"/>
    </row>
    <row r="396" spans="1:13" x14ac:dyDescent="0.25">
      <c r="A396" s="34" t="str">
        <f t="shared" si="22"/>
        <v>445</v>
      </c>
      <c r="B396" s="100" t="s">
        <v>877</v>
      </c>
      <c r="C396" s="104" t="s">
        <v>878</v>
      </c>
      <c r="D396" s="125" t="s">
        <v>848</v>
      </c>
      <c r="E396" s="69" t="s">
        <v>181</v>
      </c>
      <c r="F396" s="69" t="s">
        <v>128</v>
      </c>
      <c r="G396" s="126">
        <v>0</v>
      </c>
      <c r="H396" s="62" t="s">
        <v>887</v>
      </c>
      <c r="I396" s="61">
        <f t="shared" si="21"/>
        <v>0</v>
      </c>
      <c r="J396" s="94">
        <v>4269</v>
      </c>
      <c r="K396" s="52">
        <f t="shared" si="20"/>
        <v>0</v>
      </c>
      <c r="L396" s="25"/>
      <c r="M396" s="2"/>
    </row>
    <row r="397" spans="1:13" x14ac:dyDescent="0.25">
      <c r="A397" s="34" t="str">
        <f t="shared" si="22"/>
        <v>445</v>
      </c>
      <c r="B397" s="100" t="s">
        <v>877</v>
      </c>
      <c r="C397" s="104" t="s">
        <v>878</v>
      </c>
      <c r="D397" s="125" t="s">
        <v>849</v>
      </c>
      <c r="E397" s="69" t="s">
        <v>181</v>
      </c>
      <c r="F397" s="69" t="s">
        <v>128</v>
      </c>
      <c r="G397" s="126">
        <v>0</v>
      </c>
      <c r="H397" s="62" t="s">
        <v>887</v>
      </c>
      <c r="I397" s="61">
        <f t="shared" si="21"/>
        <v>0</v>
      </c>
      <c r="J397" s="94">
        <v>4269</v>
      </c>
      <c r="K397" s="52">
        <f t="shared" si="20"/>
        <v>0</v>
      </c>
      <c r="L397" s="25"/>
      <c r="M397" s="2"/>
    </row>
    <row r="398" spans="1:13" x14ac:dyDescent="0.25">
      <c r="A398" s="34" t="str">
        <f t="shared" si="22"/>
        <v>445</v>
      </c>
      <c r="B398" s="100" t="s">
        <v>877</v>
      </c>
      <c r="C398" s="104" t="s">
        <v>878</v>
      </c>
      <c r="D398" s="125" t="s">
        <v>850</v>
      </c>
      <c r="E398" s="69" t="s">
        <v>181</v>
      </c>
      <c r="F398" s="69" t="s">
        <v>128</v>
      </c>
      <c r="G398" s="126">
        <v>0</v>
      </c>
      <c r="H398" s="62" t="s">
        <v>887</v>
      </c>
      <c r="I398" s="61">
        <f t="shared" si="21"/>
        <v>0</v>
      </c>
      <c r="J398" s="94">
        <v>4269</v>
      </c>
      <c r="K398" s="52">
        <f t="shared" si="20"/>
        <v>0</v>
      </c>
      <c r="L398" s="25"/>
      <c r="M398" s="2"/>
    </row>
    <row r="399" spans="1:13" x14ac:dyDescent="0.25">
      <c r="A399" s="34" t="str">
        <f t="shared" si="22"/>
        <v>445</v>
      </c>
      <c r="B399" s="100" t="s">
        <v>877</v>
      </c>
      <c r="C399" s="104" t="s">
        <v>878</v>
      </c>
      <c r="D399" s="125" t="s">
        <v>851</v>
      </c>
      <c r="E399" s="69" t="s">
        <v>181</v>
      </c>
      <c r="F399" s="69" t="s">
        <v>128</v>
      </c>
      <c r="G399" s="126">
        <v>0</v>
      </c>
      <c r="H399" s="62" t="s">
        <v>887</v>
      </c>
      <c r="I399" s="61">
        <f t="shared" si="21"/>
        <v>0</v>
      </c>
      <c r="J399" s="94">
        <v>4269</v>
      </c>
      <c r="K399" s="52">
        <f t="shared" si="20"/>
        <v>0</v>
      </c>
      <c r="L399" s="25"/>
      <c r="M399" s="2"/>
    </row>
    <row r="400" spans="1:13" x14ac:dyDescent="0.25">
      <c r="A400" s="34" t="str">
        <f t="shared" si="22"/>
        <v>445</v>
      </c>
      <c r="B400" s="100" t="s">
        <v>877</v>
      </c>
      <c r="C400" s="104" t="s">
        <v>878</v>
      </c>
      <c r="D400" s="125" t="s">
        <v>852</v>
      </c>
      <c r="E400" s="69" t="s">
        <v>181</v>
      </c>
      <c r="F400" s="69" t="s">
        <v>128</v>
      </c>
      <c r="G400" s="126">
        <v>0</v>
      </c>
      <c r="H400" s="62" t="s">
        <v>887</v>
      </c>
      <c r="I400" s="61">
        <f t="shared" si="21"/>
        <v>0</v>
      </c>
      <c r="J400" s="94">
        <v>4269</v>
      </c>
      <c r="K400" s="52">
        <f t="shared" si="20"/>
        <v>0</v>
      </c>
      <c r="L400" s="25"/>
      <c r="M400" s="2"/>
    </row>
    <row r="401" spans="1:13" x14ac:dyDescent="0.25">
      <c r="A401" s="34" t="str">
        <f t="shared" si="22"/>
        <v>445</v>
      </c>
      <c r="B401" s="100" t="s">
        <v>877</v>
      </c>
      <c r="C401" s="104" t="s">
        <v>878</v>
      </c>
      <c r="D401" s="125" t="s">
        <v>853</v>
      </c>
      <c r="E401" s="69" t="s">
        <v>181</v>
      </c>
      <c r="F401" s="69" t="s">
        <v>128</v>
      </c>
      <c r="G401" s="126">
        <v>0</v>
      </c>
      <c r="H401" s="62" t="s">
        <v>887</v>
      </c>
      <c r="I401" s="61">
        <f t="shared" si="21"/>
        <v>0</v>
      </c>
      <c r="J401" s="94">
        <v>4269</v>
      </c>
      <c r="K401" s="52">
        <f t="shared" si="20"/>
        <v>0</v>
      </c>
      <c r="L401" s="25"/>
      <c r="M401" s="2"/>
    </row>
    <row r="402" spans="1:13" x14ac:dyDescent="0.25">
      <c r="A402" s="34" t="str">
        <f t="shared" si="22"/>
        <v>445</v>
      </c>
      <c r="B402" s="100" t="s">
        <v>877</v>
      </c>
      <c r="C402" s="104" t="s">
        <v>878</v>
      </c>
      <c r="D402" s="125" t="s">
        <v>854</v>
      </c>
      <c r="E402" s="69" t="s">
        <v>181</v>
      </c>
      <c r="F402" s="69" t="s">
        <v>128</v>
      </c>
      <c r="G402" s="126">
        <v>0</v>
      </c>
      <c r="H402" s="62" t="s">
        <v>887</v>
      </c>
      <c r="I402" s="61">
        <f t="shared" si="21"/>
        <v>0</v>
      </c>
      <c r="J402" s="94">
        <v>4269</v>
      </c>
      <c r="K402" s="52">
        <f t="shared" si="20"/>
        <v>0</v>
      </c>
      <c r="L402" s="25"/>
      <c r="M402" s="2"/>
    </row>
    <row r="403" spans="1:13" x14ac:dyDescent="0.25">
      <c r="A403" s="34" t="str">
        <f t="shared" si="22"/>
        <v>445</v>
      </c>
      <c r="B403" s="100" t="s">
        <v>877</v>
      </c>
      <c r="C403" s="104" t="s">
        <v>878</v>
      </c>
      <c r="D403" s="125" t="s">
        <v>855</v>
      </c>
      <c r="E403" s="69" t="s">
        <v>181</v>
      </c>
      <c r="F403" s="69" t="s">
        <v>128</v>
      </c>
      <c r="G403" s="126">
        <v>0</v>
      </c>
      <c r="H403" s="62" t="s">
        <v>887</v>
      </c>
      <c r="I403" s="61">
        <f t="shared" si="21"/>
        <v>0</v>
      </c>
      <c r="J403" s="94">
        <v>4269</v>
      </c>
      <c r="K403" s="52">
        <f t="shared" si="20"/>
        <v>0</v>
      </c>
      <c r="L403" s="25"/>
      <c r="M403" s="2"/>
    </row>
    <row r="404" spans="1:13" x14ac:dyDescent="0.25">
      <c r="A404" s="34" t="str">
        <f t="shared" si="22"/>
        <v>445</v>
      </c>
      <c r="B404" s="100" t="s">
        <v>877</v>
      </c>
      <c r="C404" s="104" t="s">
        <v>878</v>
      </c>
      <c r="D404" s="125" t="s">
        <v>856</v>
      </c>
      <c r="E404" s="69" t="s">
        <v>181</v>
      </c>
      <c r="F404" s="69" t="s">
        <v>128</v>
      </c>
      <c r="G404" s="126">
        <v>0</v>
      </c>
      <c r="H404" s="62" t="s">
        <v>887</v>
      </c>
      <c r="I404" s="61">
        <f t="shared" si="21"/>
        <v>0</v>
      </c>
      <c r="J404" s="94">
        <v>4269</v>
      </c>
      <c r="K404" s="52">
        <f t="shared" si="20"/>
        <v>0</v>
      </c>
      <c r="L404" s="25"/>
      <c r="M404" s="2"/>
    </row>
    <row r="405" spans="1:13" x14ac:dyDescent="0.25">
      <c r="A405" s="34" t="str">
        <f t="shared" si="22"/>
        <v>445</v>
      </c>
      <c r="B405" s="100" t="s">
        <v>877</v>
      </c>
      <c r="C405" s="104" t="s">
        <v>878</v>
      </c>
      <c r="D405" s="125" t="s">
        <v>857</v>
      </c>
      <c r="E405" s="69" t="s">
        <v>181</v>
      </c>
      <c r="F405" s="69" t="s">
        <v>128</v>
      </c>
      <c r="G405" s="126">
        <v>0</v>
      </c>
      <c r="H405" s="62" t="s">
        <v>887</v>
      </c>
      <c r="I405" s="61">
        <f t="shared" si="21"/>
        <v>0</v>
      </c>
      <c r="J405" s="94">
        <v>4269</v>
      </c>
      <c r="K405" s="52">
        <f t="shared" si="20"/>
        <v>0</v>
      </c>
      <c r="L405" s="25"/>
      <c r="M405" s="2"/>
    </row>
    <row r="406" spans="1:13" x14ac:dyDescent="0.25">
      <c r="A406" s="34" t="str">
        <f t="shared" si="22"/>
        <v>445</v>
      </c>
      <c r="B406" s="100" t="s">
        <v>877</v>
      </c>
      <c r="C406" s="104" t="s">
        <v>878</v>
      </c>
      <c r="D406" s="125" t="s">
        <v>858</v>
      </c>
      <c r="E406" s="69" t="s">
        <v>181</v>
      </c>
      <c r="F406" s="69" t="s">
        <v>128</v>
      </c>
      <c r="G406" s="126">
        <v>0</v>
      </c>
      <c r="H406" s="62" t="s">
        <v>887</v>
      </c>
      <c r="I406" s="61">
        <f t="shared" si="21"/>
        <v>0</v>
      </c>
      <c r="J406" s="94">
        <v>4269</v>
      </c>
      <c r="K406" s="52">
        <f t="shared" si="20"/>
        <v>0</v>
      </c>
      <c r="L406" s="25"/>
      <c r="M406" s="2"/>
    </row>
    <row r="407" spans="1:13" x14ac:dyDescent="0.25">
      <c r="A407" s="34" t="str">
        <f t="shared" si="22"/>
        <v>445</v>
      </c>
      <c r="B407" s="100" t="s">
        <v>877</v>
      </c>
      <c r="C407" s="104" t="s">
        <v>878</v>
      </c>
      <c r="D407" s="125" t="s">
        <v>859</v>
      </c>
      <c r="E407" s="69" t="s">
        <v>181</v>
      </c>
      <c r="F407" s="69" t="s">
        <v>128</v>
      </c>
      <c r="G407" s="126">
        <v>0</v>
      </c>
      <c r="H407" s="62" t="s">
        <v>887</v>
      </c>
      <c r="I407" s="61">
        <f t="shared" si="21"/>
        <v>0</v>
      </c>
      <c r="J407" s="94">
        <v>4269</v>
      </c>
      <c r="K407" s="52">
        <f t="shared" si="20"/>
        <v>0</v>
      </c>
      <c r="L407" s="25"/>
      <c r="M407" s="2"/>
    </row>
    <row r="408" spans="1:13" x14ac:dyDescent="0.25">
      <c r="A408" s="34" t="str">
        <f t="shared" si="22"/>
        <v>445</v>
      </c>
      <c r="B408" s="100" t="s">
        <v>877</v>
      </c>
      <c r="C408" s="104" t="s">
        <v>878</v>
      </c>
      <c r="D408" s="125" t="s">
        <v>860</v>
      </c>
      <c r="E408" s="69" t="s">
        <v>181</v>
      </c>
      <c r="F408" s="69" t="s">
        <v>128</v>
      </c>
      <c r="G408" s="126">
        <v>0</v>
      </c>
      <c r="H408" s="62" t="s">
        <v>887</v>
      </c>
      <c r="I408" s="61">
        <f t="shared" si="21"/>
        <v>0</v>
      </c>
      <c r="J408" s="94">
        <v>4269</v>
      </c>
      <c r="K408" s="52">
        <f t="shared" si="20"/>
        <v>0</v>
      </c>
      <c r="L408" s="25"/>
      <c r="M408" s="2"/>
    </row>
    <row r="409" spans="1:13" x14ac:dyDescent="0.25">
      <c r="A409" s="34" t="str">
        <f t="shared" si="22"/>
        <v>445</v>
      </c>
      <c r="B409" s="100" t="s">
        <v>877</v>
      </c>
      <c r="C409" s="104" t="s">
        <v>878</v>
      </c>
      <c r="D409" s="125" t="s">
        <v>861</v>
      </c>
      <c r="E409" s="69" t="s">
        <v>181</v>
      </c>
      <c r="F409" s="69" t="s">
        <v>128</v>
      </c>
      <c r="G409" s="126">
        <v>0</v>
      </c>
      <c r="H409" s="62" t="s">
        <v>887</v>
      </c>
      <c r="I409" s="61">
        <f t="shared" si="21"/>
        <v>0</v>
      </c>
      <c r="J409" s="94">
        <v>4269</v>
      </c>
      <c r="K409" s="52">
        <f t="shared" si="20"/>
        <v>0</v>
      </c>
      <c r="L409" s="25"/>
      <c r="M409" s="2"/>
    </row>
    <row r="410" spans="1:13" x14ac:dyDescent="0.25">
      <c r="A410" s="34" t="str">
        <f t="shared" si="22"/>
        <v>445</v>
      </c>
      <c r="B410" s="100" t="s">
        <v>877</v>
      </c>
      <c r="C410" s="104" t="s">
        <v>878</v>
      </c>
      <c r="D410" s="125" t="s">
        <v>862</v>
      </c>
      <c r="E410" s="69" t="s">
        <v>181</v>
      </c>
      <c r="F410" s="69" t="s">
        <v>128</v>
      </c>
      <c r="G410" s="126">
        <v>0</v>
      </c>
      <c r="H410" s="62" t="s">
        <v>887</v>
      </c>
      <c r="I410" s="61">
        <f t="shared" si="21"/>
        <v>0</v>
      </c>
      <c r="J410" s="94">
        <v>4269</v>
      </c>
      <c r="K410" s="52">
        <f t="shared" si="20"/>
        <v>0</v>
      </c>
      <c r="L410" s="25"/>
      <c r="M410" s="2"/>
    </row>
    <row r="411" spans="1:13" x14ac:dyDescent="0.25">
      <c r="A411" s="34" t="str">
        <f t="shared" si="22"/>
        <v>445</v>
      </c>
      <c r="B411" s="100" t="s">
        <v>877</v>
      </c>
      <c r="C411" s="104" t="s">
        <v>878</v>
      </c>
      <c r="D411" s="125" t="s">
        <v>863</v>
      </c>
      <c r="E411" s="69" t="s">
        <v>181</v>
      </c>
      <c r="F411" s="69" t="s">
        <v>128</v>
      </c>
      <c r="G411" s="126">
        <v>0</v>
      </c>
      <c r="H411" s="62" t="s">
        <v>887</v>
      </c>
      <c r="I411" s="61">
        <f t="shared" si="21"/>
        <v>0</v>
      </c>
      <c r="J411" s="94">
        <v>4269</v>
      </c>
      <c r="K411" s="52">
        <f t="shared" si="20"/>
        <v>0</v>
      </c>
      <c r="L411" s="25"/>
      <c r="M411" s="2"/>
    </row>
    <row r="412" spans="1:13" x14ac:dyDescent="0.25">
      <c r="A412" s="34" t="str">
        <f t="shared" si="22"/>
        <v>445</v>
      </c>
      <c r="B412" s="100" t="s">
        <v>877</v>
      </c>
      <c r="C412" s="104" t="s">
        <v>878</v>
      </c>
      <c r="D412" s="125" t="s">
        <v>864</v>
      </c>
      <c r="E412" s="69" t="s">
        <v>181</v>
      </c>
      <c r="F412" s="69" t="s">
        <v>128</v>
      </c>
      <c r="G412" s="126">
        <v>0</v>
      </c>
      <c r="H412" s="62" t="s">
        <v>887</v>
      </c>
      <c r="I412" s="61">
        <f t="shared" si="21"/>
        <v>0</v>
      </c>
      <c r="J412" s="94">
        <v>4269</v>
      </c>
      <c r="K412" s="52">
        <f t="shared" si="20"/>
        <v>0</v>
      </c>
      <c r="L412" s="25"/>
      <c r="M412" s="2"/>
    </row>
    <row r="413" spans="1:13" x14ac:dyDescent="0.25">
      <c r="A413" s="34" t="str">
        <f t="shared" si="22"/>
        <v>445</v>
      </c>
      <c r="B413" s="100" t="s">
        <v>877</v>
      </c>
      <c r="C413" s="104" t="s">
        <v>878</v>
      </c>
      <c r="D413" s="125" t="s">
        <v>865</v>
      </c>
      <c r="E413" s="69" t="s">
        <v>181</v>
      </c>
      <c r="F413" s="69" t="s">
        <v>128</v>
      </c>
      <c r="G413" s="126">
        <v>0</v>
      </c>
      <c r="H413" s="62" t="s">
        <v>887</v>
      </c>
      <c r="I413" s="61">
        <f t="shared" si="21"/>
        <v>0</v>
      </c>
      <c r="J413" s="94">
        <v>4269</v>
      </c>
      <c r="K413" s="52">
        <f t="shared" si="20"/>
        <v>0</v>
      </c>
      <c r="L413" s="25"/>
      <c r="M413" s="2"/>
    </row>
    <row r="414" spans="1:13" x14ac:dyDescent="0.25">
      <c r="A414" s="34" t="str">
        <f t="shared" si="22"/>
        <v>445</v>
      </c>
      <c r="B414" s="100" t="s">
        <v>877</v>
      </c>
      <c r="C414" s="104" t="s">
        <v>878</v>
      </c>
      <c r="D414" s="125" t="s">
        <v>866</v>
      </c>
      <c r="E414" s="69" t="s">
        <v>181</v>
      </c>
      <c r="F414" s="69" t="s">
        <v>128</v>
      </c>
      <c r="G414" s="126">
        <v>0</v>
      </c>
      <c r="H414" s="62" t="s">
        <v>886</v>
      </c>
      <c r="I414" s="61">
        <f t="shared" si="21"/>
        <v>0</v>
      </c>
      <c r="J414" s="94">
        <v>4269</v>
      </c>
      <c r="K414" s="52">
        <f t="shared" si="20"/>
        <v>0</v>
      </c>
      <c r="L414" s="25"/>
      <c r="M414" s="2"/>
    </row>
    <row r="415" spans="1:13" x14ac:dyDescent="0.25">
      <c r="A415" s="34" t="str">
        <f t="shared" si="22"/>
        <v>445</v>
      </c>
      <c r="B415" s="100" t="s">
        <v>877</v>
      </c>
      <c r="C415" s="104" t="s">
        <v>878</v>
      </c>
      <c r="D415" s="125" t="s">
        <v>867</v>
      </c>
      <c r="E415" s="69" t="s">
        <v>181</v>
      </c>
      <c r="F415" s="69" t="s">
        <v>128</v>
      </c>
      <c r="G415" s="126">
        <v>0</v>
      </c>
      <c r="H415" s="62" t="s">
        <v>886</v>
      </c>
      <c r="I415" s="61">
        <f t="shared" si="21"/>
        <v>0</v>
      </c>
      <c r="J415" s="94">
        <v>4269</v>
      </c>
      <c r="K415" s="52">
        <f t="shared" si="20"/>
        <v>0</v>
      </c>
      <c r="L415" s="25"/>
      <c r="M415" s="2"/>
    </row>
    <row r="416" spans="1:13" x14ac:dyDescent="0.25">
      <c r="A416" s="34" t="str">
        <f t="shared" si="22"/>
        <v>445</v>
      </c>
      <c r="B416" s="100" t="s">
        <v>877</v>
      </c>
      <c r="C416" s="104" t="s">
        <v>878</v>
      </c>
      <c r="D416" s="125" t="s">
        <v>868</v>
      </c>
      <c r="E416" s="69" t="s">
        <v>181</v>
      </c>
      <c r="F416" s="69" t="s">
        <v>128</v>
      </c>
      <c r="G416" s="126">
        <v>0</v>
      </c>
      <c r="H416" s="62" t="s">
        <v>886</v>
      </c>
      <c r="I416" s="61">
        <f t="shared" si="21"/>
        <v>0</v>
      </c>
      <c r="J416" s="94">
        <v>4269</v>
      </c>
      <c r="K416" s="52">
        <f t="shared" si="20"/>
        <v>0</v>
      </c>
      <c r="L416" s="25"/>
      <c r="M416" s="2"/>
    </row>
    <row r="417" spans="1:13" x14ac:dyDescent="0.25">
      <c r="A417" s="34" t="str">
        <f t="shared" si="22"/>
        <v>445</v>
      </c>
      <c r="B417" s="100" t="s">
        <v>877</v>
      </c>
      <c r="C417" s="104" t="s">
        <v>878</v>
      </c>
      <c r="D417" s="125" t="s">
        <v>869</v>
      </c>
      <c r="E417" s="69" t="s">
        <v>181</v>
      </c>
      <c r="F417" s="69" t="s">
        <v>128</v>
      </c>
      <c r="G417" s="126">
        <v>0</v>
      </c>
      <c r="H417" s="62" t="s">
        <v>888</v>
      </c>
      <c r="I417" s="61">
        <f t="shared" si="21"/>
        <v>0</v>
      </c>
      <c r="J417" s="94">
        <v>4269</v>
      </c>
      <c r="K417" s="52">
        <f t="shared" si="20"/>
        <v>0</v>
      </c>
      <c r="L417" s="25"/>
      <c r="M417" s="2"/>
    </row>
    <row r="418" spans="1:13" x14ac:dyDescent="0.25">
      <c r="A418" s="34" t="str">
        <f t="shared" si="22"/>
        <v>445</v>
      </c>
      <c r="B418" s="100" t="s">
        <v>877</v>
      </c>
      <c r="C418" s="104" t="s">
        <v>878</v>
      </c>
      <c r="D418" s="125" t="s">
        <v>870</v>
      </c>
      <c r="E418" s="69" t="s">
        <v>181</v>
      </c>
      <c r="F418" s="69" t="s">
        <v>128</v>
      </c>
      <c r="G418" s="126">
        <v>0</v>
      </c>
      <c r="H418" s="62" t="s">
        <v>888</v>
      </c>
      <c r="I418" s="61">
        <f t="shared" si="21"/>
        <v>0</v>
      </c>
      <c r="J418" s="94">
        <v>4269</v>
      </c>
      <c r="K418" s="52">
        <f t="shared" si="20"/>
        <v>0</v>
      </c>
      <c r="L418" s="25"/>
      <c r="M418" s="2"/>
    </row>
    <row r="419" spans="1:13" x14ac:dyDescent="0.25">
      <c r="A419" s="34" t="str">
        <f t="shared" si="22"/>
        <v>445</v>
      </c>
      <c r="B419" s="100" t="s">
        <v>877</v>
      </c>
      <c r="C419" s="104" t="s">
        <v>878</v>
      </c>
      <c r="D419" s="125" t="s">
        <v>871</v>
      </c>
      <c r="E419" s="69" t="s">
        <v>181</v>
      </c>
      <c r="F419" s="69" t="s">
        <v>128</v>
      </c>
      <c r="G419" s="126">
        <v>0</v>
      </c>
      <c r="H419" s="62" t="s">
        <v>888</v>
      </c>
      <c r="I419" s="61">
        <f t="shared" si="21"/>
        <v>0</v>
      </c>
      <c r="J419" s="94">
        <v>4269</v>
      </c>
      <c r="K419" s="52">
        <f t="shared" si="20"/>
        <v>0</v>
      </c>
      <c r="L419" s="25"/>
      <c r="M419" s="2"/>
    </row>
    <row r="420" spans="1:13" x14ac:dyDescent="0.25">
      <c r="A420" s="34" t="str">
        <f t="shared" si="22"/>
        <v>445</v>
      </c>
      <c r="B420" s="100" t="s">
        <v>877</v>
      </c>
      <c r="C420" s="104" t="s">
        <v>878</v>
      </c>
      <c r="D420" s="125" t="s">
        <v>872</v>
      </c>
      <c r="E420" s="69" t="s">
        <v>181</v>
      </c>
      <c r="F420" s="69" t="s">
        <v>128</v>
      </c>
      <c r="G420" s="126">
        <v>0</v>
      </c>
      <c r="H420" s="62" t="s">
        <v>889</v>
      </c>
      <c r="I420" s="61">
        <f t="shared" si="21"/>
        <v>0</v>
      </c>
      <c r="J420" s="94">
        <v>4269</v>
      </c>
      <c r="K420" s="52">
        <f t="shared" si="20"/>
        <v>0</v>
      </c>
      <c r="L420" s="25"/>
      <c r="M420" s="2"/>
    </row>
    <row r="421" spans="1:13" x14ac:dyDescent="0.25">
      <c r="A421" s="34" t="str">
        <f t="shared" si="22"/>
        <v>445</v>
      </c>
      <c r="B421" s="100" t="s">
        <v>877</v>
      </c>
      <c r="C421" s="104" t="s">
        <v>878</v>
      </c>
      <c r="D421" s="125" t="s">
        <v>873</v>
      </c>
      <c r="E421" s="69" t="s">
        <v>181</v>
      </c>
      <c r="F421" s="69" t="s">
        <v>128</v>
      </c>
      <c r="G421" s="126">
        <v>0</v>
      </c>
      <c r="H421" s="62" t="s">
        <v>889</v>
      </c>
      <c r="I421" s="61">
        <f t="shared" si="21"/>
        <v>0</v>
      </c>
      <c r="J421" s="94">
        <v>4269</v>
      </c>
      <c r="K421" s="52">
        <f t="shared" si="20"/>
        <v>0</v>
      </c>
      <c r="L421" s="25"/>
      <c r="M421" s="2"/>
    </row>
    <row r="422" spans="1:13" x14ac:dyDescent="0.25">
      <c r="A422" s="34" t="str">
        <f t="shared" si="22"/>
        <v>445</v>
      </c>
      <c r="B422" s="100" t="s">
        <v>877</v>
      </c>
      <c r="C422" s="104" t="s">
        <v>878</v>
      </c>
      <c r="D422" s="125" t="s">
        <v>874</v>
      </c>
      <c r="E422" s="69" t="s">
        <v>181</v>
      </c>
      <c r="F422" s="69" t="s">
        <v>128</v>
      </c>
      <c r="G422" s="126">
        <v>0</v>
      </c>
      <c r="H422" s="62" t="s">
        <v>889</v>
      </c>
      <c r="I422" s="61">
        <f t="shared" si="21"/>
        <v>0</v>
      </c>
      <c r="J422" s="94">
        <v>4269</v>
      </c>
      <c r="K422" s="52">
        <f t="shared" si="20"/>
        <v>0</v>
      </c>
      <c r="L422" s="25"/>
      <c r="M422" s="2"/>
    </row>
    <row r="423" spans="1:13" x14ac:dyDescent="0.25">
      <c r="A423" s="34" t="str">
        <f t="shared" si="22"/>
        <v>441</v>
      </c>
      <c r="B423" s="100" t="s">
        <v>882</v>
      </c>
      <c r="C423" s="104" t="s">
        <v>883</v>
      </c>
      <c r="D423" s="125" t="s">
        <v>875</v>
      </c>
      <c r="E423" s="69" t="s">
        <v>181</v>
      </c>
      <c r="F423" s="69" t="s">
        <v>326</v>
      </c>
      <c r="G423" s="126">
        <v>0</v>
      </c>
      <c r="H423" s="62" t="s">
        <v>919</v>
      </c>
      <c r="I423" s="61">
        <f t="shared" si="21"/>
        <v>0</v>
      </c>
      <c r="J423" s="94">
        <v>4269</v>
      </c>
      <c r="K423" s="52">
        <f t="shared" si="20"/>
        <v>0</v>
      </c>
      <c r="L423" s="25"/>
      <c r="M423" s="2"/>
    </row>
    <row r="424" spans="1:13" x14ac:dyDescent="0.25">
      <c r="A424" s="34" t="str">
        <f t="shared" si="22"/>
        <v>441</v>
      </c>
      <c r="B424" s="100" t="s">
        <v>882</v>
      </c>
      <c r="C424" s="104" t="s">
        <v>883</v>
      </c>
      <c r="D424" s="125" t="s">
        <v>876</v>
      </c>
      <c r="E424" s="69" t="s">
        <v>181</v>
      </c>
      <c r="F424" s="69" t="s">
        <v>326</v>
      </c>
      <c r="G424" s="126">
        <v>0</v>
      </c>
      <c r="H424" s="62" t="s">
        <v>920</v>
      </c>
      <c r="I424" s="61">
        <f t="shared" si="21"/>
        <v>0</v>
      </c>
      <c r="J424" s="94">
        <v>4269</v>
      </c>
      <c r="K424" s="52">
        <f t="shared" si="20"/>
        <v>0</v>
      </c>
      <c r="L424" s="25"/>
      <c r="M424" s="2"/>
    </row>
    <row r="425" spans="1:13" x14ac:dyDescent="0.25">
      <c r="A425" s="34" t="str">
        <f t="shared" si="22"/>
        <v>315</v>
      </c>
      <c r="B425" s="100" t="s">
        <v>900</v>
      </c>
      <c r="C425" s="104" t="s">
        <v>901</v>
      </c>
      <c r="D425" s="125" t="s">
        <v>890</v>
      </c>
      <c r="E425" s="69" t="s">
        <v>181</v>
      </c>
      <c r="F425" s="69" t="s">
        <v>9</v>
      </c>
      <c r="G425" s="126">
        <v>0</v>
      </c>
      <c r="H425" s="62">
        <v>5000</v>
      </c>
      <c r="I425" s="61">
        <f t="shared" si="21"/>
        <v>0</v>
      </c>
      <c r="J425" s="94">
        <v>4269</v>
      </c>
      <c r="K425" s="52">
        <f t="shared" si="20"/>
        <v>0</v>
      </c>
      <c r="L425" s="25"/>
      <c r="M425" s="2"/>
    </row>
    <row r="426" spans="1:13" x14ac:dyDescent="0.25">
      <c r="A426" s="34" t="str">
        <f t="shared" si="22"/>
        <v>443</v>
      </c>
      <c r="B426" s="100">
        <v>44322240</v>
      </c>
      <c r="C426" s="104" t="s">
        <v>902</v>
      </c>
      <c r="D426" s="125" t="s">
        <v>891</v>
      </c>
      <c r="E426" s="69" t="s">
        <v>181</v>
      </c>
      <c r="F426" s="69" t="s">
        <v>128</v>
      </c>
      <c r="G426" s="126">
        <v>0</v>
      </c>
      <c r="H426" s="62">
        <v>5000</v>
      </c>
      <c r="I426" s="61">
        <f t="shared" si="21"/>
        <v>0</v>
      </c>
      <c r="J426" s="94">
        <v>4269</v>
      </c>
      <c r="K426" s="52">
        <f t="shared" si="20"/>
        <v>0</v>
      </c>
      <c r="L426" s="25"/>
      <c r="M426" s="2"/>
    </row>
    <row r="427" spans="1:13" x14ac:dyDescent="0.25">
      <c r="A427" s="34" t="str">
        <f t="shared" si="22"/>
        <v>443</v>
      </c>
      <c r="B427" s="100">
        <v>44322200</v>
      </c>
      <c r="C427" s="104" t="s">
        <v>52</v>
      </c>
      <c r="D427" s="125" t="s">
        <v>892</v>
      </c>
      <c r="E427" s="69" t="s">
        <v>181</v>
      </c>
      <c r="F427" s="69" t="s">
        <v>128</v>
      </c>
      <c r="G427" s="126">
        <v>0</v>
      </c>
      <c r="H427" s="62">
        <v>10000</v>
      </c>
      <c r="I427" s="61">
        <f t="shared" si="21"/>
        <v>0</v>
      </c>
      <c r="J427" s="94">
        <v>4269</v>
      </c>
      <c r="K427" s="52">
        <f t="shared" si="20"/>
        <v>0</v>
      </c>
      <c r="L427" s="25"/>
      <c r="M427" s="2"/>
    </row>
    <row r="428" spans="1:13" x14ac:dyDescent="0.25">
      <c r="A428" s="34" t="str">
        <f t="shared" si="22"/>
        <v>443</v>
      </c>
      <c r="B428" s="100">
        <v>44322240</v>
      </c>
      <c r="C428" s="104" t="s">
        <v>902</v>
      </c>
      <c r="D428" s="125" t="s">
        <v>893</v>
      </c>
      <c r="E428" s="69" t="s">
        <v>181</v>
      </c>
      <c r="F428" s="69" t="s">
        <v>128</v>
      </c>
      <c r="G428" s="126">
        <v>0</v>
      </c>
      <c r="H428" s="62">
        <v>3000</v>
      </c>
      <c r="I428" s="61">
        <f t="shared" si="21"/>
        <v>0</v>
      </c>
      <c r="J428" s="94">
        <v>4269</v>
      </c>
      <c r="K428" s="52">
        <f t="shared" si="20"/>
        <v>0</v>
      </c>
      <c r="L428" s="25"/>
      <c r="M428" s="2"/>
    </row>
    <row r="429" spans="1:13" ht="27" x14ac:dyDescent="0.25">
      <c r="A429" s="34" t="str">
        <f t="shared" si="22"/>
        <v>313</v>
      </c>
      <c r="B429" s="100">
        <v>31331270</v>
      </c>
      <c r="C429" s="104" t="s">
        <v>903</v>
      </c>
      <c r="D429" s="125" t="s">
        <v>894</v>
      </c>
      <c r="E429" s="69" t="s">
        <v>181</v>
      </c>
      <c r="F429" s="69" t="s">
        <v>128</v>
      </c>
      <c r="G429" s="126">
        <v>0</v>
      </c>
      <c r="H429" s="62">
        <v>3000</v>
      </c>
      <c r="I429" s="61">
        <f t="shared" si="21"/>
        <v>0</v>
      </c>
      <c r="J429" s="94">
        <v>4269</v>
      </c>
      <c r="K429" s="52">
        <f t="shared" si="20"/>
        <v>0</v>
      </c>
      <c r="L429" s="25"/>
      <c r="M429" s="2"/>
    </row>
    <row r="430" spans="1:13" ht="27" x14ac:dyDescent="0.25">
      <c r="A430" s="34" t="str">
        <f t="shared" si="22"/>
        <v>313</v>
      </c>
      <c r="B430" s="100">
        <v>31331280</v>
      </c>
      <c r="C430" s="104" t="s">
        <v>904</v>
      </c>
      <c r="D430" s="125" t="s">
        <v>895</v>
      </c>
      <c r="E430" s="69" t="s">
        <v>181</v>
      </c>
      <c r="F430" s="69" t="s">
        <v>128</v>
      </c>
      <c r="G430" s="126">
        <v>0</v>
      </c>
      <c r="H430" s="62">
        <v>10000</v>
      </c>
      <c r="I430" s="61">
        <f t="shared" si="21"/>
        <v>0</v>
      </c>
      <c r="J430" s="94">
        <v>4269</v>
      </c>
      <c r="K430" s="52">
        <f t="shared" si="20"/>
        <v>0</v>
      </c>
      <c r="L430" s="25"/>
      <c r="M430" s="2"/>
    </row>
    <row r="431" spans="1:13" ht="27" x14ac:dyDescent="0.25">
      <c r="A431" s="34" t="str">
        <f t="shared" si="22"/>
        <v>313</v>
      </c>
      <c r="B431" s="100">
        <v>31331290</v>
      </c>
      <c r="C431" s="104" t="s">
        <v>905</v>
      </c>
      <c r="D431" s="125" t="s">
        <v>896</v>
      </c>
      <c r="E431" s="69" t="s">
        <v>181</v>
      </c>
      <c r="F431" s="69" t="s">
        <v>128</v>
      </c>
      <c r="G431" s="126">
        <v>0</v>
      </c>
      <c r="H431" s="62">
        <v>10000</v>
      </c>
      <c r="I431" s="61">
        <f t="shared" si="21"/>
        <v>0</v>
      </c>
      <c r="J431" s="94">
        <v>4269</v>
      </c>
      <c r="K431" s="52">
        <f t="shared" si="20"/>
        <v>0</v>
      </c>
      <c r="L431" s="25"/>
      <c r="M431" s="2"/>
    </row>
    <row r="432" spans="1:13" x14ac:dyDescent="0.25">
      <c r="A432" s="34" t="str">
        <f t="shared" si="22"/>
        <v>313</v>
      </c>
      <c r="B432" s="100" t="s">
        <v>906</v>
      </c>
      <c r="C432" s="104" t="s">
        <v>907</v>
      </c>
      <c r="D432" s="125" t="s">
        <v>897</v>
      </c>
      <c r="E432" s="69" t="s">
        <v>181</v>
      </c>
      <c r="F432" s="69" t="s">
        <v>128</v>
      </c>
      <c r="G432" s="126">
        <v>0</v>
      </c>
      <c r="H432" s="62">
        <v>20000</v>
      </c>
      <c r="I432" s="61">
        <f t="shared" si="21"/>
        <v>0</v>
      </c>
      <c r="J432" s="94">
        <v>4269</v>
      </c>
      <c r="K432" s="52">
        <f t="shared" ref="K432:K434" si="23">+G432*H432</f>
        <v>0</v>
      </c>
      <c r="L432" s="25"/>
      <c r="M432" s="2"/>
    </row>
    <row r="433" spans="1:13" x14ac:dyDescent="0.25">
      <c r="A433" s="34" t="str">
        <f t="shared" si="22"/>
        <v>313</v>
      </c>
      <c r="B433" s="100" t="s">
        <v>906</v>
      </c>
      <c r="C433" s="104" t="s">
        <v>907</v>
      </c>
      <c r="D433" s="125" t="s">
        <v>898</v>
      </c>
      <c r="E433" s="69" t="s">
        <v>181</v>
      </c>
      <c r="F433" s="69" t="s">
        <v>128</v>
      </c>
      <c r="G433" s="126">
        <v>0</v>
      </c>
      <c r="H433" s="62">
        <v>500</v>
      </c>
      <c r="I433" s="61">
        <f t="shared" ref="I433:I434" si="24">H433*G433/1000</f>
        <v>0</v>
      </c>
      <c r="J433" s="94">
        <v>4269</v>
      </c>
      <c r="K433" s="52">
        <f t="shared" si="23"/>
        <v>0</v>
      </c>
      <c r="L433" s="25"/>
      <c r="M433" s="2"/>
    </row>
    <row r="434" spans="1:13" x14ac:dyDescent="0.25">
      <c r="A434" s="34" t="str">
        <f t="shared" si="22"/>
        <v>313</v>
      </c>
      <c r="B434" s="100" t="s">
        <v>906</v>
      </c>
      <c r="C434" s="104" t="s">
        <v>907</v>
      </c>
      <c r="D434" s="125" t="s">
        <v>899</v>
      </c>
      <c r="E434" s="69" t="s">
        <v>181</v>
      </c>
      <c r="F434" s="69" t="s">
        <v>128</v>
      </c>
      <c r="G434" s="126">
        <v>0</v>
      </c>
      <c r="H434" s="62">
        <v>500</v>
      </c>
      <c r="I434" s="61">
        <f t="shared" si="24"/>
        <v>0</v>
      </c>
      <c r="J434" s="94">
        <v>4269</v>
      </c>
      <c r="K434" s="52">
        <f t="shared" si="23"/>
        <v>0</v>
      </c>
      <c r="L434" s="25"/>
      <c r="M434" s="2"/>
    </row>
    <row r="435" spans="1:13" x14ac:dyDescent="0.25">
      <c r="A435" s="54">
        <v>0</v>
      </c>
      <c r="B435" s="141"/>
      <c r="C435" s="141"/>
      <c r="D435" s="141"/>
      <c r="E435" s="141"/>
      <c r="F435" s="141"/>
      <c r="G435" s="141"/>
      <c r="H435" s="141"/>
      <c r="I435" s="141"/>
      <c r="J435" s="94"/>
      <c r="K435" s="52">
        <f t="shared" si="18"/>
        <v>0</v>
      </c>
      <c r="L435" s="25"/>
      <c r="M435" s="2"/>
    </row>
    <row r="436" spans="1:13" x14ac:dyDescent="0.25">
      <c r="A436" s="54">
        <v>0</v>
      </c>
      <c r="B436" s="138" t="s">
        <v>14</v>
      </c>
      <c r="C436" s="138"/>
      <c r="D436" s="138"/>
      <c r="E436" s="44"/>
      <c r="F436" s="44"/>
      <c r="G436" s="32"/>
      <c r="H436" s="32"/>
      <c r="I436" s="45"/>
      <c r="J436" s="94"/>
      <c r="K436" s="52">
        <f t="shared" si="18"/>
        <v>0</v>
      </c>
      <c r="L436" s="25"/>
      <c r="M436" s="2"/>
    </row>
    <row r="437" spans="1:13" x14ac:dyDescent="0.25">
      <c r="A437" s="54">
        <v>0</v>
      </c>
      <c r="B437" s="138" t="s">
        <v>15</v>
      </c>
      <c r="C437" s="138"/>
      <c r="D437" s="138"/>
      <c r="E437" s="44"/>
      <c r="F437" s="44"/>
      <c r="G437" s="32"/>
      <c r="H437" s="32"/>
      <c r="I437" s="45"/>
      <c r="J437" s="94"/>
      <c r="K437" s="52">
        <f t="shared" si="18"/>
        <v>0</v>
      </c>
      <c r="L437" s="25"/>
      <c r="M437" s="2"/>
    </row>
    <row r="438" spans="1:13" x14ac:dyDescent="0.25">
      <c r="A438" s="54">
        <v>0</v>
      </c>
      <c r="B438" s="135" t="s">
        <v>7</v>
      </c>
      <c r="C438" s="135"/>
      <c r="D438" s="135"/>
      <c r="E438" s="135"/>
      <c r="F438" s="135"/>
      <c r="G438" s="135"/>
      <c r="H438" s="135"/>
      <c r="I438" s="135"/>
      <c r="J438" s="94"/>
      <c r="K438" s="52">
        <f t="shared" si="18"/>
        <v>0</v>
      </c>
      <c r="L438" s="25"/>
      <c r="M438" s="2"/>
    </row>
    <row r="439" spans="1:13" x14ac:dyDescent="0.25">
      <c r="A439" s="33" t="s">
        <v>186</v>
      </c>
      <c r="B439" s="100" t="s">
        <v>187</v>
      </c>
      <c r="C439" s="104" t="s">
        <v>284</v>
      </c>
      <c r="D439" s="104" t="s">
        <v>188</v>
      </c>
      <c r="E439" s="8" t="s">
        <v>49</v>
      </c>
      <c r="F439" s="8" t="s">
        <v>225</v>
      </c>
      <c r="G439" s="18">
        <v>351000000</v>
      </c>
      <c r="H439" s="18">
        <v>1</v>
      </c>
      <c r="I439" s="18">
        <f t="shared" ref="I439:I440" si="25">G439*H439/1000</f>
        <v>351000</v>
      </c>
      <c r="J439" s="94">
        <v>4212</v>
      </c>
      <c r="K439" s="52">
        <f t="shared" si="18"/>
        <v>351000000</v>
      </c>
      <c r="L439" s="25"/>
      <c r="M439" s="2"/>
    </row>
    <row r="440" spans="1:13" ht="27" customHeight="1" x14ac:dyDescent="0.25">
      <c r="A440" s="33" t="s">
        <v>268</v>
      </c>
      <c r="B440" s="100">
        <v>71241200</v>
      </c>
      <c r="C440" s="104" t="s">
        <v>265</v>
      </c>
      <c r="D440" s="104" t="s">
        <v>266</v>
      </c>
      <c r="E440" s="8" t="s">
        <v>267</v>
      </c>
      <c r="F440" s="8" t="s">
        <v>50</v>
      </c>
      <c r="G440" s="18">
        <v>0</v>
      </c>
      <c r="H440" s="18">
        <v>1</v>
      </c>
      <c r="I440" s="18">
        <f t="shared" si="25"/>
        <v>0</v>
      </c>
      <c r="J440" s="94">
        <v>5134</v>
      </c>
      <c r="K440" s="16">
        <f t="shared" ref="K440" si="26">G440*H440</f>
        <v>0</v>
      </c>
      <c r="L440" s="25"/>
      <c r="M440" s="2"/>
    </row>
    <row r="441" spans="1:13" ht="15" customHeight="1" x14ac:dyDescent="0.25">
      <c r="A441" s="54" t="s">
        <v>356</v>
      </c>
      <c r="B441" s="100">
        <v>50531140</v>
      </c>
      <c r="C441" s="104" t="s">
        <v>355</v>
      </c>
      <c r="D441" s="104" t="s">
        <v>327</v>
      </c>
      <c r="E441" s="69" t="s">
        <v>267</v>
      </c>
      <c r="F441" s="69" t="s">
        <v>50</v>
      </c>
      <c r="G441" s="69">
        <v>180000</v>
      </c>
      <c r="H441" s="62">
        <v>1</v>
      </c>
      <c r="I441" s="69">
        <f>+H441*G441/1000</f>
        <v>180</v>
      </c>
      <c r="J441" s="94">
        <v>5134</v>
      </c>
      <c r="K441" s="52">
        <f>+G441*H441</f>
        <v>180000</v>
      </c>
      <c r="L441" s="25"/>
      <c r="M441" s="2"/>
    </row>
    <row r="442" spans="1:13" ht="27" customHeight="1" x14ac:dyDescent="0.25">
      <c r="A442" s="54" t="s">
        <v>268</v>
      </c>
      <c r="B442" s="100">
        <v>71241200</v>
      </c>
      <c r="C442" s="104" t="s">
        <v>265</v>
      </c>
      <c r="D442" s="104" t="s">
        <v>501</v>
      </c>
      <c r="E442" s="69" t="s">
        <v>267</v>
      </c>
      <c r="F442" s="69" t="s">
        <v>50</v>
      </c>
      <c r="G442" s="69">
        <v>500000</v>
      </c>
      <c r="H442" s="62">
        <v>1</v>
      </c>
      <c r="I442" s="69">
        <f>+H442*G442/1000</f>
        <v>500</v>
      </c>
      <c r="J442" s="94">
        <v>5134</v>
      </c>
      <c r="K442" s="52">
        <f>+G442*H442</f>
        <v>500000</v>
      </c>
      <c r="L442" s="25"/>
      <c r="M442" s="2"/>
    </row>
    <row r="443" spans="1:13" ht="15" customHeight="1" x14ac:dyDescent="0.25">
      <c r="A443" s="54">
        <v>0</v>
      </c>
      <c r="B443" s="135" t="s">
        <v>35</v>
      </c>
      <c r="C443" s="135"/>
      <c r="D443" s="135"/>
      <c r="E443" s="135"/>
      <c r="F443" s="135"/>
      <c r="G443" s="135"/>
      <c r="H443" s="135"/>
      <c r="I443" s="135"/>
      <c r="J443" s="94"/>
      <c r="K443" s="52">
        <f t="shared" si="18"/>
        <v>0</v>
      </c>
      <c r="L443" s="25"/>
      <c r="M443" s="2"/>
    </row>
    <row r="444" spans="1:13" ht="27.75" customHeight="1" x14ac:dyDescent="0.25">
      <c r="A444" s="54" t="s">
        <v>269</v>
      </c>
      <c r="B444" s="100" t="s">
        <v>414</v>
      </c>
      <c r="C444" s="115" t="s">
        <v>415</v>
      </c>
      <c r="D444" s="115" t="s">
        <v>416</v>
      </c>
      <c r="E444" s="8" t="s">
        <v>49</v>
      </c>
      <c r="F444" s="8" t="s">
        <v>50</v>
      </c>
      <c r="G444" s="18">
        <v>9498994.3499999996</v>
      </c>
      <c r="H444" s="62">
        <v>1</v>
      </c>
      <c r="I444" s="69">
        <f>+H444*G444/1000</f>
        <v>9498.994349999999</v>
      </c>
      <c r="J444" s="94">
        <v>5113</v>
      </c>
      <c r="K444" s="52">
        <f t="shared" si="18"/>
        <v>9498994.3499999996</v>
      </c>
      <c r="L444" s="25"/>
      <c r="M444" s="2"/>
    </row>
    <row r="445" spans="1:13" ht="29.25" customHeight="1" x14ac:dyDescent="0.25">
      <c r="A445" s="54">
        <v>452</v>
      </c>
      <c r="B445" s="116" t="s">
        <v>423</v>
      </c>
      <c r="C445" s="117" t="s">
        <v>424</v>
      </c>
      <c r="D445" s="118" t="s">
        <v>425</v>
      </c>
      <c r="E445" s="116" t="s">
        <v>267</v>
      </c>
      <c r="F445" s="119" t="s">
        <v>50</v>
      </c>
      <c r="G445" s="18">
        <v>10000000</v>
      </c>
      <c r="H445" s="174">
        <v>1</v>
      </c>
      <c r="I445" s="69">
        <f t="shared" ref="I445:I452" si="27">+H445*G445/1000</f>
        <v>10000</v>
      </c>
      <c r="J445" s="94">
        <v>4252</v>
      </c>
      <c r="K445" s="52">
        <f t="shared" si="18"/>
        <v>10000000</v>
      </c>
      <c r="L445" s="25"/>
      <c r="M445" s="2"/>
    </row>
    <row r="446" spans="1:13" ht="13.5" customHeight="1" x14ac:dyDescent="0.25">
      <c r="A446" s="54">
        <v>452</v>
      </c>
      <c r="B446" s="116" t="s">
        <v>423</v>
      </c>
      <c r="C446" s="117" t="s">
        <v>424</v>
      </c>
      <c r="D446" s="118" t="s">
        <v>426</v>
      </c>
      <c r="E446" s="116" t="s">
        <v>267</v>
      </c>
      <c r="F446" s="119" t="s">
        <v>50</v>
      </c>
      <c r="G446" s="18">
        <v>10000000</v>
      </c>
      <c r="H446" s="174">
        <v>1</v>
      </c>
      <c r="I446" s="69">
        <f t="shared" si="27"/>
        <v>10000</v>
      </c>
      <c r="J446" s="94">
        <v>4252</v>
      </c>
      <c r="K446" s="52">
        <f t="shared" si="18"/>
        <v>10000000</v>
      </c>
      <c r="L446" s="25"/>
      <c r="M446" s="2"/>
    </row>
    <row r="447" spans="1:13" ht="13.5" customHeight="1" x14ac:dyDescent="0.25">
      <c r="A447" s="54">
        <v>452</v>
      </c>
      <c r="B447" s="116" t="s">
        <v>423</v>
      </c>
      <c r="C447" s="117" t="s">
        <v>424</v>
      </c>
      <c r="D447" s="118" t="s">
        <v>427</v>
      </c>
      <c r="E447" s="116" t="s">
        <v>267</v>
      </c>
      <c r="F447" s="119" t="s">
        <v>50</v>
      </c>
      <c r="G447" s="18">
        <v>7000000</v>
      </c>
      <c r="H447" s="174">
        <v>1</v>
      </c>
      <c r="I447" s="69">
        <f t="shared" si="27"/>
        <v>7000</v>
      </c>
      <c r="J447" s="94">
        <v>4252</v>
      </c>
      <c r="K447" s="52">
        <f t="shared" si="18"/>
        <v>7000000</v>
      </c>
      <c r="L447" s="25"/>
      <c r="M447" s="2"/>
    </row>
    <row r="448" spans="1:13" ht="13.5" customHeight="1" x14ac:dyDescent="0.25">
      <c r="A448" s="54">
        <v>452</v>
      </c>
      <c r="B448" s="116" t="s">
        <v>423</v>
      </c>
      <c r="C448" s="117" t="s">
        <v>424</v>
      </c>
      <c r="D448" s="118" t="s">
        <v>428</v>
      </c>
      <c r="E448" s="116" t="s">
        <v>267</v>
      </c>
      <c r="F448" s="119" t="s">
        <v>50</v>
      </c>
      <c r="G448" s="18">
        <v>7000000</v>
      </c>
      <c r="H448" s="174">
        <v>1</v>
      </c>
      <c r="I448" s="69">
        <f t="shared" si="27"/>
        <v>7000</v>
      </c>
      <c r="J448" s="94">
        <v>4252</v>
      </c>
      <c r="K448" s="52">
        <f t="shared" si="18"/>
        <v>7000000</v>
      </c>
      <c r="L448" s="25"/>
      <c r="M448" s="2"/>
    </row>
    <row r="449" spans="1:13" ht="13.5" customHeight="1" x14ac:dyDescent="0.25">
      <c r="A449" s="54">
        <v>452</v>
      </c>
      <c r="B449" s="116" t="s">
        <v>423</v>
      </c>
      <c r="C449" s="117" t="s">
        <v>424</v>
      </c>
      <c r="D449" s="118" t="s">
        <v>429</v>
      </c>
      <c r="E449" s="116" t="s">
        <v>267</v>
      </c>
      <c r="F449" s="119" t="s">
        <v>50</v>
      </c>
      <c r="G449" s="18">
        <v>7000000</v>
      </c>
      <c r="H449" s="174">
        <v>1</v>
      </c>
      <c r="I449" s="69">
        <f t="shared" si="27"/>
        <v>7000</v>
      </c>
      <c r="J449" s="94">
        <v>4252</v>
      </c>
      <c r="K449" s="52">
        <f t="shared" si="18"/>
        <v>7000000</v>
      </c>
      <c r="L449" s="25"/>
      <c r="M449" s="2"/>
    </row>
    <row r="450" spans="1:13" ht="13.5" customHeight="1" x14ac:dyDescent="0.25">
      <c r="A450" s="54">
        <v>452</v>
      </c>
      <c r="B450" s="116" t="s">
        <v>423</v>
      </c>
      <c r="C450" s="117" t="s">
        <v>424</v>
      </c>
      <c r="D450" s="118" t="s">
        <v>430</v>
      </c>
      <c r="E450" s="116" t="s">
        <v>267</v>
      </c>
      <c r="F450" s="119" t="s">
        <v>50</v>
      </c>
      <c r="G450" s="18">
        <v>6800000</v>
      </c>
      <c r="H450" s="174">
        <v>1</v>
      </c>
      <c r="I450" s="69">
        <f t="shared" si="27"/>
        <v>6800</v>
      </c>
      <c r="J450" s="94">
        <v>4252</v>
      </c>
      <c r="K450" s="52">
        <f t="shared" si="18"/>
        <v>6800000</v>
      </c>
      <c r="L450" s="25"/>
      <c r="M450" s="2"/>
    </row>
    <row r="451" spans="1:13" ht="27" x14ac:dyDescent="0.25">
      <c r="A451" s="54">
        <v>452</v>
      </c>
      <c r="B451" s="116" t="s">
        <v>423</v>
      </c>
      <c r="C451" s="117" t="s">
        <v>424</v>
      </c>
      <c r="D451" s="118" t="s">
        <v>431</v>
      </c>
      <c r="E451" s="116" t="s">
        <v>267</v>
      </c>
      <c r="F451" s="119" t="s">
        <v>50</v>
      </c>
      <c r="G451" s="18">
        <v>1500000</v>
      </c>
      <c r="H451" s="174">
        <v>1</v>
      </c>
      <c r="I451" s="69">
        <f t="shared" si="27"/>
        <v>1500</v>
      </c>
      <c r="J451" s="94">
        <v>4252</v>
      </c>
      <c r="K451" s="52">
        <f t="shared" si="18"/>
        <v>1500000</v>
      </c>
      <c r="L451" s="25"/>
      <c r="M451" s="2"/>
    </row>
    <row r="452" spans="1:13" ht="27" x14ac:dyDescent="0.25">
      <c r="A452" s="54">
        <v>452</v>
      </c>
      <c r="B452" s="116" t="s">
        <v>423</v>
      </c>
      <c r="C452" s="117" t="s">
        <v>424</v>
      </c>
      <c r="D452" s="118" t="s">
        <v>432</v>
      </c>
      <c r="E452" s="116" t="s">
        <v>267</v>
      </c>
      <c r="F452" s="119" t="s">
        <v>50</v>
      </c>
      <c r="G452" s="18">
        <v>700000</v>
      </c>
      <c r="H452" s="174">
        <v>1</v>
      </c>
      <c r="I452" s="69">
        <f t="shared" si="27"/>
        <v>700</v>
      </c>
      <c r="J452" s="94">
        <v>4252</v>
      </c>
      <c r="K452" s="52">
        <f t="shared" si="18"/>
        <v>700000</v>
      </c>
      <c r="L452" s="25"/>
      <c r="M452" s="2"/>
    </row>
    <row r="453" spans="1:13" x14ac:dyDescent="0.25">
      <c r="A453" s="54">
        <v>0</v>
      </c>
      <c r="B453" s="135" t="s">
        <v>8</v>
      </c>
      <c r="C453" s="135"/>
      <c r="D453" s="135"/>
      <c r="E453" s="135"/>
      <c r="F453" s="135"/>
      <c r="G453" s="135"/>
      <c r="H453" s="135"/>
      <c r="I453" s="135"/>
      <c r="J453" s="94"/>
      <c r="K453" s="52">
        <f t="shared" si="18"/>
        <v>0</v>
      </c>
      <c r="L453" s="25"/>
      <c r="M453" s="2"/>
    </row>
    <row r="454" spans="1:13" x14ac:dyDescent="0.25">
      <c r="A454" s="54" t="s">
        <v>397</v>
      </c>
      <c r="B454" s="128" t="s">
        <v>451</v>
      </c>
      <c r="C454" s="129" t="s">
        <v>452</v>
      </c>
      <c r="D454" s="117" t="s">
        <v>452</v>
      </c>
      <c r="E454" s="69" t="s">
        <v>181</v>
      </c>
      <c r="F454" s="69" t="s">
        <v>371</v>
      </c>
      <c r="G454" s="69">
        <v>0</v>
      </c>
      <c r="H454" s="62">
        <v>8500</v>
      </c>
      <c r="I454" s="61">
        <f>+H454*G454/1000</f>
        <v>0</v>
      </c>
      <c r="J454" s="94">
        <v>4264</v>
      </c>
      <c r="K454" s="52">
        <f t="shared" si="18"/>
        <v>0</v>
      </c>
      <c r="L454" s="25"/>
      <c r="M454" s="2"/>
    </row>
    <row r="455" spans="1:13" x14ac:dyDescent="0.25">
      <c r="A455" s="54" t="s">
        <v>397</v>
      </c>
      <c r="B455" s="128" t="s">
        <v>396</v>
      </c>
      <c r="C455" s="129" t="s">
        <v>908</v>
      </c>
      <c r="D455" s="117" t="s">
        <v>908</v>
      </c>
      <c r="E455" s="69" t="s">
        <v>181</v>
      </c>
      <c r="F455" s="69" t="s">
        <v>371</v>
      </c>
      <c r="G455" s="69">
        <v>0</v>
      </c>
      <c r="H455" s="62">
        <v>4900</v>
      </c>
      <c r="I455" s="61">
        <f t="shared" ref="I455:I536" si="28">+H455*G455/1000</f>
        <v>0</v>
      </c>
      <c r="J455" s="94">
        <v>4264</v>
      </c>
      <c r="K455" s="52">
        <f t="shared" si="18"/>
        <v>0</v>
      </c>
      <c r="L455" s="25"/>
      <c r="M455" s="2"/>
    </row>
    <row r="456" spans="1:13" x14ac:dyDescent="0.25">
      <c r="A456" s="54" t="s">
        <v>397</v>
      </c>
      <c r="B456" s="128" t="s">
        <v>909</v>
      </c>
      <c r="C456" s="129" t="s">
        <v>910</v>
      </c>
      <c r="D456" s="117" t="s">
        <v>910</v>
      </c>
      <c r="E456" s="69" t="s">
        <v>181</v>
      </c>
      <c r="F456" s="69" t="s">
        <v>371</v>
      </c>
      <c r="G456" s="69">
        <v>0</v>
      </c>
      <c r="H456" s="62">
        <v>11110</v>
      </c>
      <c r="I456" s="61">
        <f t="shared" si="28"/>
        <v>0</v>
      </c>
      <c r="J456" s="94">
        <v>4264</v>
      </c>
      <c r="K456" s="52">
        <f t="shared" si="18"/>
        <v>0</v>
      </c>
      <c r="L456" s="25"/>
      <c r="M456" s="2"/>
    </row>
    <row r="457" spans="1:13" x14ac:dyDescent="0.25">
      <c r="A457" s="34" t="str">
        <f>+LEFT(B457,3)</f>
        <v>441</v>
      </c>
      <c r="B457" s="133">
        <v>44161130</v>
      </c>
      <c r="C457" s="129" t="s">
        <v>956</v>
      </c>
      <c r="D457" s="130" t="s">
        <v>928</v>
      </c>
      <c r="E457" s="69" t="s">
        <v>181</v>
      </c>
      <c r="F457" s="69" t="s">
        <v>128</v>
      </c>
      <c r="G457" s="69">
        <v>0</v>
      </c>
      <c r="H457" s="62">
        <v>500</v>
      </c>
      <c r="I457" s="61">
        <f t="shared" si="28"/>
        <v>0</v>
      </c>
      <c r="J457" s="94">
        <v>4269</v>
      </c>
      <c r="K457" s="52">
        <f t="shared" si="18"/>
        <v>0</v>
      </c>
      <c r="L457" s="25"/>
      <c r="M457" s="2"/>
    </row>
    <row r="458" spans="1:13" x14ac:dyDescent="0.25">
      <c r="A458" s="34" t="str">
        <f t="shared" ref="A458:A536" si="29">+LEFT(B458,3)</f>
        <v>441</v>
      </c>
      <c r="B458" s="133">
        <v>44161130</v>
      </c>
      <c r="C458" s="129" t="s">
        <v>956</v>
      </c>
      <c r="D458" s="130" t="s">
        <v>929</v>
      </c>
      <c r="E458" s="69" t="s">
        <v>181</v>
      </c>
      <c r="F458" s="69" t="s">
        <v>128</v>
      </c>
      <c r="G458" s="69">
        <v>0</v>
      </c>
      <c r="H458" s="62">
        <v>300</v>
      </c>
      <c r="I458" s="61">
        <f t="shared" si="28"/>
        <v>0</v>
      </c>
      <c r="J458" s="94">
        <v>4269</v>
      </c>
      <c r="K458" s="52">
        <f t="shared" si="18"/>
        <v>0</v>
      </c>
      <c r="L458" s="25"/>
      <c r="M458" s="2"/>
    </row>
    <row r="459" spans="1:13" x14ac:dyDescent="0.25">
      <c r="A459" s="34" t="str">
        <f t="shared" si="29"/>
        <v>441</v>
      </c>
      <c r="B459" s="133">
        <v>44161130</v>
      </c>
      <c r="C459" s="129" t="s">
        <v>956</v>
      </c>
      <c r="D459" s="130" t="s">
        <v>930</v>
      </c>
      <c r="E459" s="69" t="s">
        <v>181</v>
      </c>
      <c r="F459" s="69" t="s">
        <v>128</v>
      </c>
      <c r="G459" s="69">
        <v>0</v>
      </c>
      <c r="H459" s="62">
        <v>200</v>
      </c>
      <c r="I459" s="61">
        <f t="shared" si="28"/>
        <v>0</v>
      </c>
      <c r="J459" s="94">
        <v>4269</v>
      </c>
      <c r="K459" s="52">
        <f t="shared" si="18"/>
        <v>0</v>
      </c>
      <c r="L459" s="25"/>
      <c r="M459" s="2"/>
    </row>
    <row r="460" spans="1:13" x14ac:dyDescent="0.25">
      <c r="A460" s="34" t="str">
        <f t="shared" si="29"/>
        <v>441</v>
      </c>
      <c r="B460" s="133">
        <v>44161130</v>
      </c>
      <c r="C460" s="129" t="s">
        <v>956</v>
      </c>
      <c r="D460" s="130" t="s">
        <v>931</v>
      </c>
      <c r="E460" s="69" t="s">
        <v>181</v>
      </c>
      <c r="F460" s="69" t="s">
        <v>128</v>
      </c>
      <c r="G460" s="69">
        <v>0</v>
      </c>
      <c r="H460" s="62">
        <v>100</v>
      </c>
      <c r="I460" s="61">
        <f t="shared" si="28"/>
        <v>0</v>
      </c>
      <c r="J460" s="94">
        <v>4269</v>
      </c>
      <c r="K460" s="52">
        <f t="shared" si="18"/>
        <v>0</v>
      </c>
      <c r="L460" s="25"/>
      <c r="M460" s="2"/>
    </row>
    <row r="461" spans="1:13" x14ac:dyDescent="0.25">
      <c r="A461" s="34" t="str">
        <f t="shared" si="29"/>
        <v>441</v>
      </c>
      <c r="B461" s="133">
        <v>44161130</v>
      </c>
      <c r="C461" s="129" t="s">
        <v>956</v>
      </c>
      <c r="D461" s="130" t="s">
        <v>932</v>
      </c>
      <c r="E461" s="69" t="s">
        <v>181</v>
      </c>
      <c r="F461" s="69" t="s">
        <v>128</v>
      </c>
      <c r="G461" s="69">
        <v>0</v>
      </c>
      <c r="H461" s="62">
        <v>3000</v>
      </c>
      <c r="I461" s="61">
        <f t="shared" si="28"/>
        <v>0</v>
      </c>
      <c r="J461" s="94">
        <v>4269</v>
      </c>
      <c r="K461" s="52">
        <f t="shared" si="18"/>
        <v>0</v>
      </c>
      <c r="L461" s="25"/>
      <c r="M461" s="2"/>
    </row>
    <row r="462" spans="1:13" x14ac:dyDescent="0.25">
      <c r="A462" s="34" t="str">
        <f t="shared" si="29"/>
        <v>441</v>
      </c>
      <c r="B462" s="133">
        <v>44161130</v>
      </c>
      <c r="C462" s="129" t="s">
        <v>956</v>
      </c>
      <c r="D462" s="130" t="s">
        <v>933</v>
      </c>
      <c r="E462" s="69" t="s">
        <v>181</v>
      </c>
      <c r="F462" s="69" t="s">
        <v>128</v>
      </c>
      <c r="G462" s="69">
        <v>0</v>
      </c>
      <c r="H462" s="62">
        <v>3000</v>
      </c>
      <c r="I462" s="61">
        <f t="shared" si="28"/>
        <v>0</v>
      </c>
      <c r="J462" s="94">
        <v>4269</v>
      </c>
      <c r="K462" s="52">
        <f t="shared" si="18"/>
        <v>0</v>
      </c>
      <c r="L462" s="25"/>
      <c r="M462" s="2"/>
    </row>
    <row r="463" spans="1:13" x14ac:dyDescent="0.25">
      <c r="A463" s="34" t="str">
        <f t="shared" si="29"/>
        <v>441</v>
      </c>
      <c r="B463" s="133">
        <v>44161130</v>
      </c>
      <c r="C463" s="129" t="s">
        <v>956</v>
      </c>
      <c r="D463" s="130" t="s">
        <v>934</v>
      </c>
      <c r="E463" s="69" t="s">
        <v>181</v>
      </c>
      <c r="F463" s="69" t="s">
        <v>128</v>
      </c>
      <c r="G463" s="69">
        <v>0</v>
      </c>
      <c r="H463" s="62">
        <v>1500</v>
      </c>
      <c r="I463" s="61">
        <f t="shared" si="28"/>
        <v>0</v>
      </c>
      <c r="J463" s="94">
        <v>4269</v>
      </c>
      <c r="K463" s="52">
        <f t="shared" si="18"/>
        <v>0</v>
      </c>
      <c r="L463" s="25"/>
      <c r="M463" s="2"/>
    </row>
    <row r="464" spans="1:13" x14ac:dyDescent="0.25">
      <c r="A464" s="34" t="str">
        <f t="shared" si="29"/>
        <v>441</v>
      </c>
      <c r="B464" s="133">
        <v>44161130</v>
      </c>
      <c r="C464" s="129" t="s">
        <v>956</v>
      </c>
      <c r="D464" s="130" t="s">
        <v>935</v>
      </c>
      <c r="E464" s="69" t="s">
        <v>181</v>
      </c>
      <c r="F464" s="69" t="s">
        <v>128</v>
      </c>
      <c r="G464" s="69">
        <v>0</v>
      </c>
      <c r="H464" s="62">
        <v>1500</v>
      </c>
      <c r="I464" s="61">
        <f t="shared" si="28"/>
        <v>0</v>
      </c>
      <c r="J464" s="94">
        <v>4269</v>
      </c>
      <c r="K464" s="52">
        <f t="shared" si="18"/>
        <v>0</v>
      </c>
      <c r="L464" s="25"/>
      <c r="M464" s="2"/>
    </row>
    <row r="465" spans="1:13" x14ac:dyDescent="0.25">
      <c r="A465" s="34" t="str">
        <f t="shared" si="29"/>
        <v>441</v>
      </c>
      <c r="B465" s="133">
        <v>44161130</v>
      </c>
      <c r="C465" s="129" t="s">
        <v>956</v>
      </c>
      <c r="D465" s="130" t="s">
        <v>936</v>
      </c>
      <c r="E465" s="69" t="s">
        <v>181</v>
      </c>
      <c r="F465" s="69" t="s">
        <v>128</v>
      </c>
      <c r="G465" s="69">
        <v>0</v>
      </c>
      <c r="H465" s="62">
        <v>500</v>
      </c>
      <c r="I465" s="61">
        <f t="shared" si="28"/>
        <v>0</v>
      </c>
      <c r="J465" s="94">
        <v>4269</v>
      </c>
      <c r="K465" s="52">
        <f t="shared" si="18"/>
        <v>0</v>
      </c>
      <c r="L465" s="25"/>
      <c r="M465" s="2"/>
    </row>
    <row r="466" spans="1:13" x14ac:dyDescent="0.25">
      <c r="A466" s="34" t="str">
        <f t="shared" si="29"/>
        <v>441</v>
      </c>
      <c r="B466" s="133">
        <v>44161130</v>
      </c>
      <c r="C466" s="129" t="s">
        <v>956</v>
      </c>
      <c r="D466" s="130" t="s">
        <v>937</v>
      </c>
      <c r="E466" s="69" t="s">
        <v>181</v>
      </c>
      <c r="F466" s="69" t="s">
        <v>128</v>
      </c>
      <c r="G466" s="69">
        <v>0</v>
      </c>
      <c r="H466" s="62">
        <v>500</v>
      </c>
      <c r="I466" s="61">
        <f t="shared" si="28"/>
        <v>0</v>
      </c>
      <c r="J466" s="94">
        <v>4269</v>
      </c>
      <c r="K466" s="52">
        <f t="shared" si="18"/>
        <v>0</v>
      </c>
      <c r="L466" s="25"/>
      <c r="M466" s="2"/>
    </row>
    <row r="467" spans="1:13" x14ac:dyDescent="0.25">
      <c r="A467" s="34" t="str">
        <f t="shared" si="29"/>
        <v>441</v>
      </c>
      <c r="B467" s="133">
        <v>44161130</v>
      </c>
      <c r="C467" s="129" t="s">
        <v>956</v>
      </c>
      <c r="D467" s="130" t="s">
        <v>938</v>
      </c>
      <c r="E467" s="69" t="s">
        <v>181</v>
      </c>
      <c r="F467" s="69" t="s">
        <v>128</v>
      </c>
      <c r="G467" s="69">
        <v>0</v>
      </c>
      <c r="H467" s="62">
        <v>1000</v>
      </c>
      <c r="I467" s="61">
        <f t="shared" si="28"/>
        <v>0</v>
      </c>
      <c r="J467" s="94">
        <v>4269</v>
      </c>
      <c r="K467" s="52">
        <f t="shared" si="18"/>
        <v>0</v>
      </c>
      <c r="L467" s="25"/>
      <c r="M467" s="2"/>
    </row>
    <row r="468" spans="1:13" x14ac:dyDescent="0.25">
      <c r="A468" s="34" t="str">
        <f t="shared" si="29"/>
        <v>441</v>
      </c>
      <c r="B468" s="133">
        <v>44161130</v>
      </c>
      <c r="C468" s="129" t="s">
        <v>956</v>
      </c>
      <c r="D468" s="130" t="s">
        <v>939</v>
      </c>
      <c r="E468" s="69" t="s">
        <v>181</v>
      </c>
      <c r="F468" s="69" t="s">
        <v>128</v>
      </c>
      <c r="G468" s="69">
        <v>0</v>
      </c>
      <c r="H468" s="62">
        <v>1000</v>
      </c>
      <c r="I468" s="61">
        <f t="shared" si="28"/>
        <v>0</v>
      </c>
      <c r="J468" s="94">
        <v>4269</v>
      </c>
      <c r="K468" s="52">
        <f t="shared" si="18"/>
        <v>0</v>
      </c>
      <c r="L468" s="25"/>
      <c r="M468" s="2"/>
    </row>
    <row r="469" spans="1:13" x14ac:dyDescent="0.25">
      <c r="A469" s="34" t="str">
        <f t="shared" si="29"/>
        <v>441</v>
      </c>
      <c r="B469" s="133">
        <v>44161130</v>
      </c>
      <c r="C469" s="129" t="s">
        <v>956</v>
      </c>
      <c r="D469" s="130" t="s">
        <v>940</v>
      </c>
      <c r="E469" s="69" t="s">
        <v>181</v>
      </c>
      <c r="F469" s="69" t="s">
        <v>128</v>
      </c>
      <c r="G469" s="69">
        <v>0</v>
      </c>
      <c r="H469" s="62">
        <v>2000</v>
      </c>
      <c r="I469" s="61">
        <f t="shared" si="28"/>
        <v>0</v>
      </c>
      <c r="J469" s="94">
        <v>4269</v>
      </c>
      <c r="K469" s="52">
        <f t="shared" si="18"/>
        <v>0</v>
      </c>
      <c r="L469" s="25"/>
      <c r="M469" s="2"/>
    </row>
    <row r="470" spans="1:13" x14ac:dyDescent="0.25">
      <c r="A470" s="34" t="str">
        <f t="shared" si="29"/>
        <v>441</v>
      </c>
      <c r="B470" s="133">
        <v>44161130</v>
      </c>
      <c r="C470" s="129" t="s">
        <v>956</v>
      </c>
      <c r="D470" s="130" t="s">
        <v>941</v>
      </c>
      <c r="E470" s="69" t="s">
        <v>181</v>
      </c>
      <c r="F470" s="69" t="s">
        <v>128</v>
      </c>
      <c r="G470" s="69">
        <v>0</v>
      </c>
      <c r="H470" s="62">
        <v>2000</v>
      </c>
      <c r="I470" s="61">
        <f t="shared" si="28"/>
        <v>0</v>
      </c>
      <c r="J470" s="94">
        <v>4269</v>
      </c>
      <c r="K470" s="52">
        <f t="shared" si="18"/>
        <v>0</v>
      </c>
      <c r="L470" s="25"/>
      <c r="M470" s="2"/>
    </row>
    <row r="471" spans="1:13" x14ac:dyDescent="0.25">
      <c r="A471" s="34" t="str">
        <f t="shared" si="29"/>
        <v>421</v>
      </c>
      <c r="B471" s="133">
        <v>42131100</v>
      </c>
      <c r="C471" s="129" t="s">
        <v>957</v>
      </c>
      <c r="D471" s="130" t="s">
        <v>942</v>
      </c>
      <c r="E471" s="69" t="s">
        <v>181</v>
      </c>
      <c r="F471" s="69" t="s">
        <v>9</v>
      </c>
      <c r="G471" s="69">
        <v>0</v>
      </c>
      <c r="H471" s="62">
        <v>200</v>
      </c>
      <c r="I471" s="61">
        <f t="shared" si="28"/>
        <v>0</v>
      </c>
      <c r="J471" s="94">
        <v>4269</v>
      </c>
      <c r="K471" s="52">
        <f t="shared" si="18"/>
        <v>0</v>
      </c>
      <c r="L471" s="25"/>
      <c r="M471" s="2"/>
    </row>
    <row r="472" spans="1:13" x14ac:dyDescent="0.25">
      <c r="A472" s="34" t="str">
        <f t="shared" si="29"/>
        <v>421</v>
      </c>
      <c r="B472" s="133">
        <v>42131100</v>
      </c>
      <c r="C472" s="129" t="s">
        <v>957</v>
      </c>
      <c r="D472" s="130" t="s">
        <v>943</v>
      </c>
      <c r="E472" s="69" t="s">
        <v>181</v>
      </c>
      <c r="F472" s="69" t="s">
        <v>9</v>
      </c>
      <c r="G472" s="69">
        <v>0</v>
      </c>
      <c r="H472" s="62">
        <v>200</v>
      </c>
      <c r="I472" s="61">
        <f t="shared" si="28"/>
        <v>0</v>
      </c>
      <c r="J472" s="94">
        <v>4269</v>
      </c>
      <c r="K472" s="52">
        <f t="shared" si="18"/>
        <v>0</v>
      </c>
      <c r="L472" s="25"/>
      <c r="M472" s="2"/>
    </row>
    <row r="473" spans="1:13" x14ac:dyDescent="0.25">
      <c r="A473" s="34" t="str">
        <f t="shared" si="29"/>
        <v>421</v>
      </c>
      <c r="B473" s="133">
        <v>42131100</v>
      </c>
      <c r="C473" s="129" t="s">
        <v>957</v>
      </c>
      <c r="D473" s="130" t="s">
        <v>944</v>
      </c>
      <c r="E473" s="69" t="s">
        <v>181</v>
      </c>
      <c r="F473" s="69" t="s">
        <v>9</v>
      </c>
      <c r="G473" s="69">
        <v>0</v>
      </c>
      <c r="H473" s="62">
        <v>20</v>
      </c>
      <c r="I473" s="61">
        <f t="shared" si="28"/>
        <v>0</v>
      </c>
      <c r="J473" s="94">
        <v>4269</v>
      </c>
      <c r="K473" s="52">
        <f t="shared" si="18"/>
        <v>0</v>
      </c>
      <c r="L473" s="25"/>
      <c r="M473" s="2"/>
    </row>
    <row r="474" spans="1:13" x14ac:dyDescent="0.25">
      <c r="A474" s="34" t="str">
        <f t="shared" si="29"/>
        <v>421</v>
      </c>
      <c r="B474" s="133">
        <v>42131100</v>
      </c>
      <c r="C474" s="129" t="s">
        <v>957</v>
      </c>
      <c r="D474" s="130" t="s">
        <v>944</v>
      </c>
      <c r="E474" s="69" t="s">
        <v>181</v>
      </c>
      <c r="F474" s="69" t="s">
        <v>9</v>
      </c>
      <c r="G474" s="69">
        <v>0</v>
      </c>
      <c r="H474" s="62">
        <v>20</v>
      </c>
      <c r="I474" s="61">
        <f t="shared" si="28"/>
        <v>0</v>
      </c>
      <c r="J474" s="94">
        <v>4269</v>
      </c>
      <c r="K474" s="52">
        <f t="shared" si="18"/>
        <v>0</v>
      </c>
      <c r="L474" s="25"/>
      <c r="M474" s="2"/>
    </row>
    <row r="475" spans="1:13" x14ac:dyDescent="0.25">
      <c r="A475" s="34" t="str">
        <f t="shared" si="29"/>
        <v>421</v>
      </c>
      <c r="B475" s="133">
        <v>42131100</v>
      </c>
      <c r="C475" s="129" t="s">
        <v>957</v>
      </c>
      <c r="D475" s="130" t="s">
        <v>945</v>
      </c>
      <c r="E475" s="69" t="s">
        <v>181</v>
      </c>
      <c r="F475" s="69" t="s">
        <v>9</v>
      </c>
      <c r="G475" s="69">
        <v>0</v>
      </c>
      <c r="H475" s="62">
        <v>20</v>
      </c>
      <c r="I475" s="61">
        <f t="shared" si="28"/>
        <v>0</v>
      </c>
      <c r="J475" s="94">
        <v>4269</v>
      </c>
      <c r="K475" s="52">
        <f t="shared" si="18"/>
        <v>0</v>
      </c>
      <c r="L475" s="25"/>
      <c r="M475" s="2"/>
    </row>
    <row r="476" spans="1:13" x14ac:dyDescent="0.25">
      <c r="A476" s="34" t="str">
        <f t="shared" si="29"/>
        <v>421</v>
      </c>
      <c r="B476" s="133">
        <v>42131100</v>
      </c>
      <c r="C476" s="129" t="s">
        <v>957</v>
      </c>
      <c r="D476" s="130" t="s">
        <v>945</v>
      </c>
      <c r="E476" s="69" t="s">
        <v>181</v>
      </c>
      <c r="F476" s="69" t="s">
        <v>9</v>
      </c>
      <c r="G476" s="69">
        <v>0</v>
      </c>
      <c r="H476" s="62">
        <v>30</v>
      </c>
      <c r="I476" s="61">
        <f t="shared" si="28"/>
        <v>0</v>
      </c>
      <c r="J476" s="94">
        <v>4269</v>
      </c>
      <c r="K476" s="52">
        <f t="shared" si="18"/>
        <v>0</v>
      </c>
      <c r="L476" s="25"/>
      <c r="M476" s="2"/>
    </row>
    <row r="477" spans="1:13" x14ac:dyDescent="0.25">
      <c r="A477" s="34" t="str">
        <f t="shared" si="29"/>
        <v>421</v>
      </c>
      <c r="B477" s="133">
        <v>42131100</v>
      </c>
      <c r="C477" s="129" t="s">
        <v>957</v>
      </c>
      <c r="D477" s="130" t="s">
        <v>945</v>
      </c>
      <c r="E477" s="69" t="s">
        <v>181</v>
      </c>
      <c r="F477" s="69" t="s">
        <v>9</v>
      </c>
      <c r="G477" s="69">
        <v>0</v>
      </c>
      <c r="H477" s="62">
        <v>30</v>
      </c>
      <c r="I477" s="61">
        <f t="shared" si="28"/>
        <v>0</v>
      </c>
      <c r="J477" s="94">
        <v>4269</v>
      </c>
      <c r="K477" s="52">
        <f t="shared" si="18"/>
        <v>0</v>
      </c>
      <c r="L477" s="25"/>
      <c r="M477" s="2"/>
    </row>
    <row r="478" spans="1:13" x14ac:dyDescent="0.25">
      <c r="A478" s="34" t="str">
        <f t="shared" si="29"/>
        <v>421</v>
      </c>
      <c r="B478" s="133">
        <v>42131100</v>
      </c>
      <c r="C478" s="129" t="s">
        <v>957</v>
      </c>
      <c r="D478" s="130" t="s">
        <v>945</v>
      </c>
      <c r="E478" s="69" t="s">
        <v>181</v>
      </c>
      <c r="F478" s="69" t="s">
        <v>9</v>
      </c>
      <c r="G478" s="69">
        <v>0</v>
      </c>
      <c r="H478" s="62">
        <v>25</v>
      </c>
      <c r="I478" s="61">
        <f t="shared" si="28"/>
        <v>0</v>
      </c>
      <c r="J478" s="94">
        <v>4269</v>
      </c>
      <c r="K478" s="52">
        <f t="shared" si="18"/>
        <v>0</v>
      </c>
      <c r="L478" s="25"/>
      <c r="M478" s="2"/>
    </row>
    <row r="479" spans="1:13" x14ac:dyDescent="0.25">
      <c r="A479" s="34" t="str">
        <f t="shared" ref="A479:A503" si="30">+LEFT(B479,3)</f>
        <v>317</v>
      </c>
      <c r="B479" s="133">
        <v>31711250</v>
      </c>
      <c r="C479" s="129" t="s">
        <v>959</v>
      </c>
      <c r="D479" s="130" t="s">
        <v>949</v>
      </c>
      <c r="E479" s="69" t="s">
        <v>181</v>
      </c>
      <c r="F479" s="69" t="s">
        <v>9</v>
      </c>
      <c r="G479" s="69">
        <v>0</v>
      </c>
      <c r="H479" s="62">
        <v>50</v>
      </c>
      <c r="I479" s="61">
        <f t="shared" ref="I479:I503" si="31">+H479*G479/1000</f>
        <v>0</v>
      </c>
      <c r="J479" s="94">
        <v>4269</v>
      </c>
      <c r="K479" s="52">
        <f t="shared" ref="K479:K503" si="32">+G479*H479</f>
        <v>0</v>
      </c>
      <c r="L479" s="25"/>
      <c r="M479" s="2"/>
    </row>
    <row r="480" spans="1:13" x14ac:dyDescent="0.25">
      <c r="A480" s="34" t="str">
        <f t="shared" si="30"/>
        <v>317</v>
      </c>
      <c r="B480" s="133">
        <v>31711250</v>
      </c>
      <c r="C480" s="129" t="s">
        <v>959</v>
      </c>
      <c r="D480" s="130" t="s">
        <v>949</v>
      </c>
      <c r="E480" s="69" t="s">
        <v>181</v>
      </c>
      <c r="F480" s="69" t="s">
        <v>9</v>
      </c>
      <c r="G480" s="69">
        <v>0</v>
      </c>
      <c r="H480" s="62">
        <v>40</v>
      </c>
      <c r="I480" s="61">
        <f t="shared" si="31"/>
        <v>0</v>
      </c>
      <c r="J480" s="94">
        <v>4269</v>
      </c>
      <c r="K480" s="52">
        <f t="shared" si="32"/>
        <v>0</v>
      </c>
      <c r="L480" s="25"/>
      <c r="M480" s="2"/>
    </row>
    <row r="481" spans="1:13" x14ac:dyDescent="0.25">
      <c r="A481" s="34" t="str">
        <f t="shared" si="30"/>
        <v>317</v>
      </c>
      <c r="B481" s="133">
        <v>31711250</v>
      </c>
      <c r="C481" s="129" t="s">
        <v>959</v>
      </c>
      <c r="D481" s="130" t="s">
        <v>949</v>
      </c>
      <c r="E481" s="69" t="s">
        <v>181</v>
      </c>
      <c r="F481" s="69" t="s">
        <v>9</v>
      </c>
      <c r="G481" s="69">
        <v>0</v>
      </c>
      <c r="H481" s="62">
        <v>20</v>
      </c>
      <c r="I481" s="61">
        <f t="shared" si="31"/>
        <v>0</v>
      </c>
      <c r="J481" s="94">
        <v>4269</v>
      </c>
      <c r="K481" s="52">
        <f t="shared" si="32"/>
        <v>0</v>
      </c>
      <c r="L481" s="25"/>
      <c r="M481" s="2"/>
    </row>
    <row r="482" spans="1:13" x14ac:dyDescent="0.25">
      <c r="A482" s="34" t="str">
        <f t="shared" si="30"/>
        <v>317</v>
      </c>
      <c r="B482" s="133">
        <v>31711250</v>
      </c>
      <c r="C482" s="129" t="s">
        <v>959</v>
      </c>
      <c r="D482" s="130" t="s">
        <v>949</v>
      </c>
      <c r="E482" s="69" t="s">
        <v>181</v>
      </c>
      <c r="F482" s="69" t="s">
        <v>9</v>
      </c>
      <c r="G482" s="69">
        <v>0</v>
      </c>
      <c r="H482" s="62">
        <v>100</v>
      </c>
      <c r="I482" s="61">
        <f t="shared" si="31"/>
        <v>0</v>
      </c>
      <c r="J482" s="94">
        <v>4269</v>
      </c>
      <c r="K482" s="52">
        <f t="shared" si="32"/>
        <v>0</v>
      </c>
      <c r="L482" s="25"/>
      <c r="M482" s="2"/>
    </row>
    <row r="483" spans="1:13" x14ac:dyDescent="0.25">
      <c r="A483" s="34" t="str">
        <f t="shared" si="30"/>
        <v>317</v>
      </c>
      <c r="B483" s="133">
        <v>31711250</v>
      </c>
      <c r="C483" s="129" t="s">
        <v>959</v>
      </c>
      <c r="D483" s="130" t="s">
        <v>949</v>
      </c>
      <c r="E483" s="69" t="s">
        <v>181</v>
      </c>
      <c r="F483" s="69" t="s">
        <v>9</v>
      </c>
      <c r="G483" s="69">
        <v>0</v>
      </c>
      <c r="H483" s="62">
        <v>100</v>
      </c>
      <c r="I483" s="61">
        <f t="shared" si="31"/>
        <v>0</v>
      </c>
      <c r="J483" s="94">
        <v>4269</v>
      </c>
      <c r="K483" s="52">
        <f t="shared" si="32"/>
        <v>0</v>
      </c>
      <c r="L483" s="25"/>
      <c r="M483" s="2"/>
    </row>
    <row r="484" spans="1:13" x14ac:dyDescent="0.25">
      <c r="A484" s="34" t="str">
        <f t="shared" si="30"/>
        <v>317</v>
      </c>
      <c r="B484" s="133">
        <v>31711250</v>
      </c>
      <c r="C484" s="129" t="s">
        <v>959</v>
      </c>
      <c r="D484" s="130" t="s">
        <v>949</v>
      </c>
      <c r="E484" s="69" t="s">
        <v>181</v>
      </c>
      <c r="F484" s="69" t="s">
        <v>9</v>
      </c>
      <c r="G484" s="69">
        <v>0</v>
      </c>
      <c r="H484" s="62">
        <v>30</v>
      </c>
      <c r="I484" s="61">
        <f t="shared" si="31"/>
        <v>0</v>
      </c>
      <c r="J484" s="94">
        <v>4269</v>
      </c>
      <c r="K484" s="52">
        <f t="shared" si="32"/>
        <v>0</v>
      </c>
      <c r="L484" s="25"/>
      <c r="M484" s="2"/>
    </row>
    <row r="485" spans="1:13" x14ac:dyDescent="0.25">
      <c r="A485" s="34" t="str">
        <f t="shared" si="30"/>
        <v>317</v>
      </c>
      <c r="B485" s="133">
        <v>31711250</v>
      </c>
      <c r="C485" s="129" t="s">
        <v>959</v>
      </c>
      <c r="D485" s="130" t="s">
        <v>949</v>
      </c>
      <c r="E485" s="69" t="s">
        <v>181</v>
      </c>
      <c r="F485" s="69" t="s">
        <v>9</v>
      </c>
      <c r="G485" s="69">
        <v>0</v>
      </c>
      <c r="H485" s="62">
        <v>30</v>
      </c>
      <c r="I485" s="61">
        <f t="shared" si="31"/>
        <v>0</v>
      </c>
      <c r="J485" s="94">
        <v>4269</v>
      </c>
      <c r="K485" s="52">
        <f t="shared" si="32"/>
        <v>0</v>
      </c>
      <c r="L485" s="25"/>
      <c r="M485" s="2"/>
    </row>
    <row r="486" spans="1:13" x14ac:dyDescent="0.25">
      <c r="A486" s="34" t="str">
        <f t="shared" si="30"/>
        <v>317</v>
      </c>
      <c r="B486" s="133">
        <v>31711250</v>
      </c>
      <c r="C486" s="129" t="s">
        <v>959</v>
      </c>
      <c r="D486" s="130" t="s">
        <v>949</v>
      </c>
      <c r="E486" s="69" t="s">
        <v>181</v>
      </c>
      <c r="F486" s="69" t="s">
        <v>9</v>
      </c>
      <c r="G486" s="69">
        <v>0</v>
      </c>
      <c r="H486" s="62">
        <v>10</v>
      </c>
      <c r="I486" s="61">
        <f t="shared" si="31"/>
        <v>0</v>
      </c>
      <c r="J486" s="94">
        <v>4269</v>
      </c>
      <c r="K486" s="52">
        <f t="shared" si="32"/>
        <v>0</v>
      </c>
      <c r="L486" s="25"/>
      <c r="M486" s="2"/>
    </row>
    <row r="487" spans="1:13" x14ac:dyDescent="0.25">
      <c r="A487" s="34" t="str">
        <f t="shared" si="30"/>
        <v>317</v>
      </c>
      <c r="B487" s="133">
        <v>31711250</v>
      </c>
      <c r="C487" s="129" t="s">
        <v>959</v>
      </c>
      <c r="D487" s="130" t="s">
        <v>949</v>
      </c>
      <c r="E487" s="69" t="s">
        <v>181</v>
      </c>
      <c r="F487" s="69" t="s">
        <v>9</v>
      </c>
      <c r="G487" s="69">
        <v>0</v>
      </c>
      <c r="H487" s="62">
        <v>10</v>
      </c>
      <c r="I487" s="61">
        <f t="shared" si="31"/>
        <v>0</v>
      </c>
      <c r="J487" s="94">
        <v>4269</v>
      </c>
      <c r="K487" s="52">
        <f t="shared" si="32"/>
        <v>0</v>
      </c>
      <c r="L487" s="25"/>
      <c r="M487" s="2"/>
    </row>
    <row r="488" spans="1:13" x14ac:dyDescent="0.25">
      <c r="A488" s="34" t="str">
        <f t="shared" si="30"/>
        <v>317</v>
      </c>
      <c r="B488" s="133">
        <v>31711250</v>
      </c>
      <c r="C488" s="129" t="s">
        <v>959</v>
      </c>
      <c r="D488" s="130" t="s">
        <v>949</v>
      </c>
      <c r="E488" s="69" t="s">
        <v>181</v>
      </c>
      <c r="F488" s="69" t="s">
        <v>9</v>
      </c>
      <c r="G488" s="69">
        <v>0</v>
      </c>
      <c r="H488" s="62">
        <v>30</v>
      </c>
      <c r="I488" s="61">
        <f t="shared" si="31"/>
        <v>0</v>
      </c>
      <c r="J488" s="94">
        <v>4269</v>
      </c>
      <c r="K488" s="52">
        <f t="shared" si="32"/>
        <v>0</v>
      </c>
      <c r="L488" s="25"/>
      <c r="M488" s="2"/>
    </row>
    <row r="489" spans="1:13" x14ac:dyDescent="0.25">
      <c r="A489" s="34" t="str">
        <f t="shared" si="30"/>
        <v>317</v>
      </c>
      <c r="B489" s="133">
        <v>31711250</v>
      </c>
      <c r="C489" s="129" t="s">
        <v>959</v>
      </c>
      <c r="D489" s="130" t="s">
        <v>949</v>
      </c>
      <c r="E489" s="69" t="s">
        <v>181</v>
      </c>
      <c r="F489" s="69" t="s">
        <v>9</v>
      </c>
      <c r="G489" s="69">
        <v>0</v>
      </c>
      <c r="H489" s="62">
        <v>10</v>
      </c>
      <c r="I489" s="61">
        <f t="shared" si="31"/>
        <v>0</v>
      </c>
      <c r="J489" s="94">
        <v>4269</v>
      </c>
      <c r="K489" s="52">
        <f t="shared" si="32"/>
        <v>0</v>
      </c>
      <c r="L489" s="25"/>
      <c r="M489" s="2"/>
    </row>
    <row r="490" spans="1:13" x14ac:dyDescent="0.25">
      <c r="A490" s="34" t="str">
        <f t="shared" si="30"/>
        <v>317</v>
      </c>
      <c r="B490" s="133">
        <v>31711250</v>
      </c>
      <c r="C490" s="129" t="s">
        <v>959</v>
      </c>
      <c r="D490" s="130" t="s">
        <v>949</v>
      </c>
      <c r="E490" s="69" t="s">
        <v>181</v>
      </c>
      <c r="F490" s="69" t="s">
        <v>9</v>
      </c>
      <c r="G490" s="69">
        <v>0</v>
      </c>
      <c r="H490" s="62">
        <v>10</v>
      </c>
      <c r="I490" s="61">
        <f t="shared" si="31"/>
        <v>0</v>
      </c>
      <c r="J490" s="94">
        <v>4269</v>
      </c>
      <c r="K490" s="52">
        <f t="shared" si="32"/>
        <v>0</v>
      </c>
      <c r="L490" s="25"/>
      <c r="M490" s="2"/>
    </row>
    <row r="491" spans="1:13" x14ac:dyDescent="0.25">
      <c r="A491" s="34" t="str">
        <f t="shared" si="30"/>
        <v>317</v>
      </c>
      <c r="B491" s="133">
        <v>31711250</v>
      </c>
      <c r="C491" s="129" t="s">
        <v>959</v>
      </c>
      <c r="D491" s="130" t="s">
        <v>950</v>
      </c>
      <c r="E491" s="69" t="s">
        <v>181</v>
      </c>
      <c r="F491" s="69" t="s">
        <v>9</v>
      </c>
      <c r="G491" s="69">
        <v>0</v>
      </c>
      <c r="H491" s="62">
        <v>20</v>
      </c>
      <c r="I491" s="61">
        <f t="shared" si="31"/>
        <v>0</v>
      </c>
      <c r="J491" s="94">
        <v>4269</v>
      </c>
      <c r="K491" s="52">
        <f t="shared" si="32"/>
        <v>0</v>
      </c>
      <c r="L491" s="25"/>
      <c r="M491" s="2"/>
    </row>
    <row r="492" spans="1:13" x14ac:dyDescent="0.25">
      <c r="A492" s="34" t="str">
        <f t="shared" si="30"/>
        <v>317</v>
      </c>
      <c r="B492" s="133">
        <v>31711250</v>
      </c>
      <c r="C492" s="129" t="s">
        <v>959</v>
      </c>
      <c r="D492" s="130" t="s">
        <v>950</v>
      </c>
      <c r="E492" s="69" t="s">
        <v>181</v>
      </c>
      <c r="F492" s="69" t="s">
        <v>9</v>
      </c>
      <c r="G492" s="69">
        <v>0</v>
      </c>
      <c r="H492" s="62">
        <v>20</v>
      </c>
      <c r="I492" s="61">
        <f t="shared" si="31"/>
        <v>0</v>
      </c>
      <c r="J492" s="94">
        <v>4269</v>
      </c>
      <c r="K492" s="52">
        <f t="shared" si="32"/>
        <v>0</v>
      </c>
      <c r="L492" s="25"/>
      <c r="M492" s="2"/>
    </row>
    <row r="493" spans="1:13" x14ac:dyDescent="0.25">
      <c r="A493" s="34" t="str">
        <f t="shared" si="30"/>
        <v>317</v>
      </c>
      <c r="B493" s="133">
        <v>31711250</v>
      </c>
      <c r="C493" s="129" t="s">
        <v>959</v>
      </c>
      <c r="D493" s="130" t="s">
        <v>950</v>
      </c>
      <c r="E493" s="69" t="s">
        <v>181</v>
      </c>
      <c r="F493" s="69" t="s">
        <v>9</v>
      </c>
      <c r="G493" s="69">
        <v>0</v>
      </c>
      <c r="H493" s="62">
        <v>20</v>
      </c>
      <c r="I493" s="61">
        <f t="shared" si="31"/>
        <v>0</v>
      </c>
      <c r="J493" s="94">
        <v>4269</v>
      </c>
      <c r="K493" s="52">
        <f t="shared" si="32"/>
        <v>0</v>
      </c>
      <c r="L493" s="25"/>
      <c r="M493" s="2"/>
    </row>
    <row r="494" spans="1:13" x14ac:dyDescent="0.25">
      <c r="A494" s="34" t="str">
        <f t="shared" si="30"/>
        <v>317</v>
      </c>
      <c r="B494" s="133">
        <v>31711250</v>
      </c>
      <c r="C494" s="129" t="s">
        <v>959</v>
      </c>
      <c r="D494" s="130" t="s">
        <v>950</v>
      </c>
      <c r="E494" s="69" t="s">
        <v>181</v>
      </c>
      <c r="F494" s="69" t="s">
        <v>9</v>
      </c>
      <c r="G494" s="69">
        <v>0</v>
      </c>
      <c r="H494" s="62">
        <v>40</v>
      </c>
      <c r="I494" s="61">
        <f t="shared" si="31"/>
        <v>0</v>
      </c>
      <c r="J494" s="94">
        <v>4269</v>
      </c>
      <c r="K494" s="52">
        <f t="shared" si="32"/>
        <v>0</v>
      </c>
      <c r="L494" s="25"/>
      <c r="M494" s="2"/>
    </row>
    <row r="495" spans="1:13" x14ac:dyDescent="0.25">
      <c r="A495" s="34" t="str">
        <f t="shared" si="30"/>
        <v>317</v>
      </c>
      <c r="B495" s="133">
        <v>31711250</v>
      </c>
      <c r="C495" s="129" t="s">
        <v>959</v>
      </c>
      <c r="D495" s="130" t="s">
        <v>950</v>
      </c>
      <c r="E495" s="69" t="s">
        <v>181</v>
      </c>
      <c r="F495" s="69" t="s">
        <v>9</v>
      </c>
      <c r="G495" s="69">
        <v>0</v>
      </c>
      <c r="H495" s="62">
        <v>40</v>
      </c>
      <c r="I495" s="61">
        <f t="shared" si="31"/>
        <v>0</v>
      </c>
      <c r="J495" s="94">
        <v>4269</v>
      </c>
      <c r="K495" s="52">
        <f t="shared" si="32"/>
        <v>0</v>
      </c>
      <c r="L495" s="25"/>
      <c r="M495" s="2"/>
    </row>
    <row r="496" spans="1:13" x14ac:dyDescent="0.25">
      <c r="A496" s="34" t="str">
        <f t="shared" si="30"/>
        <v>317</v>
      </c>
      <c r="B496" s="133">
        <v>31711250</v>
      </c>
      <c r="C496" s="129" t="s">
        <v>959</v>
      </c>
      <c r="D496" s="130" t="s">
        <v>950</v>
      </c>
      <c r="E496" s="69" t="s">
        <v>181</v>
      </c>
      <c r="F496" s="69" t="s">
        <v>9</v>
      </c>
      <c r="G496" s="69">
        <v>0</v>
      </c>
      <c r="H496" s="62">
        <v>30</v>
      </c>
      <c r="I496" s="61">
        <f t="shared" si="31"/>
        <v>0</v>
      </c>
      <c r="J496" s="94">
        <v>4269</v>
      </c>
      <c r="K496" s="52">
        <f t="shared" si="32"/>
        <v>0</v>
      </c>
      <c r="L496" s="25"/>
      <c r="M496" s="2"/>
    </row>
    <row r="497" spans="1:13" x14ac:dyDescent="0.25">
      <c r="A497" s="34" t="str">
        <f t="shared" si="30"/>
        <v>316</v>
      </c>
      <c r="B497" s="133">
        <v>31683400</v>
      </c>
      <c r="C497" s="129" t="s">
        <v>960</v>
      </c>
      <c r="D497" s="130" t="s">
        <v>951</v>
      </c>
      <c r="E497" s="69" t="s">
        <v>181</v>
      </c>
      <c r="F497" s="69" t="s">
        <v>9</v>
      </c>
      <c r="G497" s="69">
        <v>0</v>
      </c>
      <c r="H497" s="62">
        <v>20</v>
      </c>
      <c r="I497" s="61">
        <f t="shared" si="31"/>
        <v>0</v>
      </c>
      <c r="J497" s="94">
        <v>4269</v>
      </c>
      <c r="K497" s="52">
        <f t="shared" si="32"/>
        <v>0</v>
      </c>
      <c r="L497" s="25"/>
      <c r="M497" s="2"/>
    </row>
    <row r="498" spans="1:13" x14ac:dyDescent="0.25">
      <c r="A498" s="34" t="str">
        <f t="shared" si="30"/>
        <v>316</v>
      </c>
      <c r="B498" s="133">
        <v>31683400</v>
      </c>
      <c r="C498" s="129" t="s">
        <v>960</v>
      </c>
      <c r="D498" s="130" t="s">
        <v>951</v>
      </c>
      <c r="E498" s="69" t="s">
        <v>181</v>
      </c>
      <c r="F498" s="69" t="s">
        <v>9</v>
      </c>
      <c r="G498" s="69">
        <v>0</v>
      </c>
      <c r="H498" s="62">
        <v>20</v>
      </c>
      <c r="I498" s="61">
        <f t="shared" si="31"/>
        <v>0</v>
      </c>
      <c r="J498" s="94">
        <v>4269</v>
      </c>
      <c r="K498" s="52">
        <f t="shared" si="32"/>
        <v>0</v>
      </c>
      <c r="L498" s="25"/>
      <c r="M498" s="2"/>
    </row>
    <row r="499" spans="1:13" x14ac:dyDescent="0.25">
      <c r="A499" s="34" t="str">
        <f t="shared" si="30"/>
        <v>316</v>
      </c>
      <c r="B499" s="133">
        <v>31683400</v>
      </c>
      <c r="C499" s="129" t="s">
        <v>960</v>
      </c>
      <c r="D499" s="130" t="s">
        <v>951</v>
      </c>
      <c r="E499" s="69" t="s">
        <v>181</v>
      </c>
      <c r="F499" s="69" t="s">
        <v>9</v>
      </c>
      <c r="G499" s="69">
        <v>0</v>
      </c>
      <c r="H499" s="62">
        <v>10</v>
      </c>
      <c r="I499" s="61">
        <f t="shared" si="31"/>
        <v>0</v>
      </c>
      <c r="J499" s="94">
        <v>4269</v>
      </c>
      <c r="K499" s="52">
        <f t="shared" si="32"/>
        <v>0</v>
      </c>
      <c r="L499" s="25"/>
      <c r="M499" s="2"/>
    </row>
    <row r="500" spans="1:13" x14ac:dyDescent="0.25">
      <c r="A500" s="34" t="str">
        <f t="shared" si="30"/>
        <v>316</v>
      </c>
      <c r="B500" s="133">
        <v>31683400</v>
      </c>
      <c r="C500" s="129" t="s">
        <v>960</v>
      </c>
      <c r="D500" s="130" t="s">
        <v>951</v>
      </c>
      <c r="E500" s="69" t="s">
        <v>181</v>
      </c>
      <c r="F500" s="69" t="s">
        <v>9</v>
      </c>
      <c r="G500" s="69">
        <v>0</v>
      </c>
      <c r="H500" s="62">
        <v>10</v>
      </c>
      <c r="I500" s="61">
        <f t="shared" si="31"/>
        <v>0</v>
      </c>
      <c r="J500" s="94">
        <v>4269</v>
      </c>
      <c r="K500" s="52">
        <f t="shared" si="32"/>
        <v>0</v>
      </c>
      <c r="L500" s="25"/>
      <c r="M500" s="2"/>
    </row>
    <row r="501" spans="1:13" x14ac:dyDescent="0.25">
      <c r="A501" s="34" t="str">
        <f t="shared" si="30"/>
        <v>316</v>
      </c>
      <c r="B501" s="133">
        <v>31683400</v>
      </c>
      <c r="C501" s="129" t="s">
        <v>960</v>
      </c>
      <c r="D501" s="130" t="s">
        <v>951</v>
      </c>
      <c r="E501" s="69" t="s">
        <v>181</v>
      </c>
      <c r="F501" s="69" t="s">
        <v>9</v>
      </c>
      <c r="G501" s="69">
        <v>0</v>
      </c>
      <c r="H501" s="62">
        <v>30</v>
      </c>
      <c r="I501" s="61">
        <f t="shared" si="31"/>
        <v>0</v>
      </c>
      <c r="J501" s="94">
        <v>4269</v>
      </c>
      <c r="K501" s="52">
        <f t="shared" si="32"/>
        <v>0</v>
      </c>
      <c r="L501" s="25"/>
      <c r="M501" s="2"/>
    </row>
    <row r="502" spans="1:13" x14ac:dyDescent="0.25">
      <c r="A502" s="34" t="str">
        <f t="shared" si="30"/>
        <v>316</v>
      </c>
      <c r="B502" s="133">
        <v>31683400</v>
      </c>
      <c r="C502" s="129" t="s">
        <v>960</v>
      </c>
      <c r="D502" s="130" t="s">
        <v>951</v>
      </c>
      <c r="E502" s="69" t="s">
        <v>181</v>
      </c>
      <c r="F502" s="69" t="s">
        <v>9</v>
      </c>
      <c r="G502" s="69">
        <v>0</v>
      </c>
      <c r="H502" s="62">
        <v>40</v>
      </c>
      <c r="I502" s="61">
        <f t="shared" si="31"/>
        <v>0</v>
      </c>
      <c r="J502" s="94">
        <v>4269</v>
      </c>
      <c r="K502" s="52">
        <f t="shared" si="32"/>
        <v>0</v>
      </c>
      <c r="L502" s="25"/>
      <c r="M502" s="2"/>
    </row>
    <row r="503" spans="1:13" x14ac:dyDescent="0.25">
      <c r="A503" s="34" t="str">
        <f t="shared" si="30"/>
        <v>316</v>
      </c>
      <c r="B503" s="133">
        <v>31683400</v>
      </c>
      <c r="C503" s="129" t="s">
        <v>960</v>
      </c>
      <c r="D503" s="130" t="s">
        <v>951</v>
      </c>
      <c r="E503" s="69" t="s">
        <v>181</v>
      </c>
      <c r="F503" s="69" t="s">
        <v>9</v>
      </c>
      <c r="G503" s="69">
        <v>0</v>
      </c>
      <c r="H503" s="62">
        <v>40</v>
      </c>
      <c r="I503" s="61">
        <f t="shared" si="31"/>
        <v>0</v>
      </c>
      <c r="J503" s="94">
        <v>4269</v>
      </c>
      <c r="K503" s="52">
        <f t="shared" si="32"/>
        <v>0</v>
      </c>
      <c r="L503" s="25"/>
      <c r="M503" s="2"/>
    </row>
    <row r="504" spans="1:13" x14ac:dyDescent="0.25">
      <c r="A504" s="34" t="str">
        <f t="shared" si="29"/>
        <v>426</v>
      </c>
      <c r="B504" s="133">
        <v>42671400</v>
      </c>
      <c r="C504" s="129" t="s">
        <v>958</v>
      </c>
      <c r="D504" s="131" t="s">
        <v>946</v>
      </c>
      <c r="E504" s="69" t="s">
        <v>267</v>
      </c>
      <c r="F504" s="69" t="s">
        <v>9</v>
      </c>
      <c r="G504" s="69">
        <v>0</v>
      </c>
      <c r="H504" s="62">
        <v>10</v>
      </c>
      <c r="I504" s="61">
        <f t="shared" si="28"/>
        <v>0</v>
      </c>
      <c r="J504" s="94">
        <v>4269</v>
      </c>
      <c r="K504" s="52">
        <f t="shared" si="18"/>
        <v>0</v>
      </c>
      <c r="L504" s="25"/>
      <c r="M504" s="2"/>
    </row>
    <row r="505" spans="1:13" x14ac:dyDescent="0.25">
      <c r="A505" s="34" t="str">
        <f t="shared" si="29"/>
        <v>426</v>
      </c>
      <c r="B505" s="133">
        <v>42671400</v>
      </c>
      <c r="C505" s="129" t="s">
        <v>958</v>
      </c>
      <c r="D505" s="131" t="s">
        <v>946</v>
      </c>
      <c r="E505" s="69" t="s">
        <v>267</v>
      </c>
      <c r="F505" s="69" t="s">
        <v>9</v>
      </c>
      <c r="G505" s="69">
        <v>0</v>
      </c>
      <c r="H505" s="62">
        <v>10</v>
      </c>
      <c r="I505" s="61">
        <f t="shared" si="28"/>
        <v>0</v>
      </c>
      <c r="J505" s="94">
        <v>4269</v>
      </c>
      <c r="K505" s="52">
        <f t="shared" si="18"/>
        <v>0</v>
      </c>
      <c r="L505" s="25"/>
      <c r="M505" s="2"/>
    </row>
    <row r="506" spans="1:13" x14ac:dyDescent="0.25">
      <c r="A506" s="34" t="str">
        <f t="shared" si="29"/>
        <v>426</v>
      </c>
      <c r="B506" s="133">
        <v>42671400</v>
      </c>
      <c r="C506" s="129" t="s">
        <v>958</v>
      </c>
      <c r="D506" s="131" t="s">
        <v>946</v>
      </c>
      <c r="E506" s="69" t="s">
        <v>267</v>
      </c>
      <c r="F506" s="69" t="s">
        <v>9</v>
      </c>
      <c r="G506" s="69">
        <v>0</v>
      </c>
      <c r="H506" s="62">
        <v>10</v>
      </c>
      <c r="I506" s="61">
        <f t="shared" si="28"/>
        <v>0</v>
      </c>
      <c r="J506" s="94">
        <v>4269</v>
      </c>
      <c r="K506" s="52">
        <f t="shared" si="18"/>
        <v>0</v>
      </c>
      <c r="L506" s="25"/>
      <c r="M506" s="2"/>
    </row>
    <row r="507" spans="1:13" x14ac:dyDescent="0.25">
      <c r="A507" s="34" t="str">
        <f t="shared" si="29"/>
        <v>426</v>
      </c>
      <c r="B507" s="133">
        <v>42671400</v>
      </c>
      <c r="C507" s="129" t="s">
        <v>958</v>
      </c>
      <c r="D507" s="131" t="s">
        <v>946</v>
      </c>
      <c r="E507" s="69" t="s">
        <v>267</v>
      </c>
      <c r="F507" s="69" t="s">
        <v>9</v>
      </c>
      <c r="G507" s="69">
        <v>0</v>
      </c>
      <c r="H507" s="62">
        <v>100</v>
      </c>
      <c r="I507" s="61">
        <f t="shared" si="28"/>
        <v>0</v>
      </c>
      <c r="J507" s="94">
        <v>4269</v>
      </c>
      <c r="K507" s="52">
        <f t="shared" si="18"/>
        <v>0</v>
      </c>
      <c r="L507" s="25"/>
      <c r="M507" s="2"/>
    </row>
    <row r="508" spans="1:13" x14ac:dyDescent="0.25">
      <c r="A508" s="34" t="str">
        <f t="shared" si="29"/>
        <v>426</v>
      </c>
      <c r="B508" s="133">
        <v>42671400</v>
      </c>
      <c r="C508" s="129" t="s">
        <v>958</v>
      </c>
      <c r="D508" s="131" t="s">
        <v>946</v>
      </c>
      <c r="E508" s="69" t="s">
        <v>267</v>
      </c>
      <c r="F508" s="69" t="s">
        <v>9</v>
      </c>
      <c r="G508" s="69">
        <v>0</v>
      </c>
      <c r="H508" s="62">
        <v>50</v>
      </c>
      <c r="I508" s="61">
        <f t="shared" si="28"/>
        <v>0</v>
      </c>
      <c r="J508" s="94">
        <v>4269</v>
      </c>
      <c r="K508" s="52">
        <f t="shared" si="18"/>
        <v>0</v>
      </c>
      <c r="L508" s="25"/>
      <c r="M508" s="2"/>
    </row>
    <row r="509" spans="1:13" x14ac:dyDescent="0.25">
      <c r="A509" s="34" t="str">
        <f t="shared" si="29"/>
        <v>426</v>
      </c>
      <c r="B509" s="133">
        <v>42671400</v>
      </c>
      <c r="C509" s="129" t="s">
        <v>958</v>
      </c>
      <c r="D509" s="131" t="s">
        <v>946</v>
      </c>
      <c r="E509" s="69" t="s">
        <v>267</v>
      </c>
      <c r="F509" s="69" t="s">
        <v>9</v>
      </c>
      <c r="G509" s="69">
        <v>0</v>
      </c>
      <c r="H509" s="62">
        <v>20</v>
      </c>
      <c r="I509" s="61">
        <f t="shared" si="28"/>
        <v>0</v>
      </c>
      <c r="J509" s="94">
        <v>4269</v>
      </c>
      <c r="K509" s="52">
        <f t="shared" si="18"/>
        <v>0</v>
      </c>
      <c r="L509" s="25"/>
      <c r="M509" s="2"/>
    </row>
    <row r="510" spans="1:13" x14ac:dyDescent="0.25">
      <c r="A510" s="34" t="str">
        <f t="shared" si="29"/>
        <v>426</v>
      </c>
      <c r="B510" s="133">
        <v>42671400</v>
      </c>
      <c r="C510" s="129" t="s">
        <v>958</v>
      </c>
      <c r="D510" s="131" t="s">
        <v>946</v>
      </c>
      <c r="E510" s="69" t="s">
        <v>267</v>
      </c>
      <c r="F510" s="69" t="s">
        <v>9</v>
      </c>
      <c r="G510" s="69">
        <v>0</v>
      </c>
      <c r="H510" s="62">
        <v>100</v>
      </c>
      <c r="I510" s="61">
        <f t="shared" si="28"/>
        <v>0</v>
      </c>
      <c r="J510" s="94">
        <v>4269</v>
      </c>
      <c r="K510" s="52">
        <f t="shared" si="18"/>
        <v>0</v>
      </c>
      <c r="L510" s="25"/>
      <c r="M510" s="2"/>
    </row>
    <row r="511" spans="1:13" x14ac:dyDescent="0.25">
      <c r="A511" s="34" t="str">
        <f t="shared" si="29"/>
        <v>426</v>
      </c>
      <c r="B511" s="133">
        <v>42671400</v>
      </c>
      <c r="C511" s="129" t="s">
        <v>958</v>
      </c>
      <c r="D511" s="131" t="s">
        <v>946</v>
      </c>
      <c r="E511" s="69" t="s">
        <v>267</v>
      </c>
      <c r="F511" s="69" t="s">
        <v>9</v>
      </c>
      <c r="G511" s="69">
        <v>0</v>
      </c>
      <c r="H511" s="62">
        <v>50</v>
      </c>
      <c r="I511" s="61">
        <f t="shared" si="28"/>
        <v>0</v>
      </c>
      <c r="J511" s="94">
        <v>4269</v>
      </c>
      <c r="K511" s="52">
        <f t="shared" si="18"/>
        <v>0</v>
      </c>
      <c r="L511" s="25"/>
      <c r="M511" s="2"/>
    </row>
    <row r="512" spans="1:13" x14ac:dyDescent="0.25">
      <c r="A512" s="34" t="str">
        <f t="shared" si="29"/>
        <v>426</v>
      </c>
      <c r="B512" s="133">
        <v>42671400</v>
      </c>
      <c r="C512" s="129" t="s">
        <v>958</v>
      </c>
      <c r="D512" s="131" t="s">
        <v>946</v>
      </c>
      <c r="E512" s="69" t="s">
        <v>267</v>
      </c>
      <c r="F512" s="69" t="s">
        <v>9</v>
      </c>
      <c r="G512" s="69">
        <v>0</v>
      </c>
      <c r="H512" s="62">
        <v>20</v>
      </c>
      <c r="I512" s="61">
        <f t="shared" si="28"/>
        <v>0</v>
      </c>
      <c r="J512" s="94">
        <v>4269</v>
      </c>
      <c r="K512" s="52">
        <f t="shared" si="18"/>
        <v>0</v>
      </c>
      <c r="L512" s="25"/>
      <c r="M512" s="2"/>
    </row>
    <row r="513" spans="1:13" x14ac:dyDescent="0.25">
      <c r="A513" s="34" t="str">
        <f t="shared" si="29"/>
        <v>426</v>
      </c>
      <c r="B513" s="133">
        <v>42671400</v>
      </c>
      <c r="C513" s="129" t="s">
        <v>958</v>
      </c>
      <c r="D513" s="131" t="s">
        <v>946</v>
      </c>
      <c r="E513" s="69" t="s">
        <v>267</v>
      </c>
      <c r="F513" s="69" t="s">
        <v>9</v>
      </c>
      <c r="G513" s="69">
        <v>0</v>
      </c>
      <c r="H513" s="62">
        <v>30</v>
      </c>
      <c r="I513" s="61">
        <f t="shared" si="28"/>
        <v>0</v>
      </c>
      <c r="J513" s="94">
        <v>4269</v>
      </c>
      <c r="K513" s="52">
        <f t="shared" si="18"/>
        <v>0</v>
      </c>
      <c r="L513" s="25"/>
      <c r="M513" s="2"/>
    </row>
    <row r="514" spans="1:13" x14ac:dyDescent="0.25">
      <c r="A514" s="34" t="str">
        <f t="shared" si="29"/>
        <v>426</v>
      </c>
      <c r="B514" s="133">
        <v>42671400</v>
      </c>
      <c r="C514" s="129" t="s">
        <v>958</v>
      </c>
      <c r="D514" s="131" t="s">
        <v>946</v>
      </c>
      <c r="E514" s="69" t="s">
        <v>267</v>
      </c>
      <c r="F514" s="69" t="s">
        <v>9</v>
      </c>
      <c r="G514" s="69">
        <v>0</v>
      </c>
      <c r="H514" s="62">
        <v>10</v>
      </c>
      <c r="I514" s="61">
        <f t="shared" si="28"/>
        <v>0</v>
      </c>
      <c r="J514" s="94">
        <v>4269</v>
      </c>
      <c r="K514" s="52">
        <f t="shared" si="18"/>
        <v>0</v>
      </c>
      <c r="L514" s="25"/>
      <c r="M514" s="2"/>
    </row>
    <row r="515" spans="1:13" x14ac:dyDescent="0.25">
      <c r="A515" s="34" t="str">
        <f t="shared" si="29"/>
        <v>426</v>
      </c>
      <c r="B515" s="133">
        <v>42671400</v>
      </c>
      <c r="C515" s="129" t="s">
        <v>958</v>
      </c>
      <c r="D515" s="131" t="s">
        <v>946</v>
      </c>
      <c r="E515" s="69" t="s">
        <v>267</v>
      </c>
      <c r="F515" s="69" t="s">
        <v>9</v>
      </c>
      <c r="G515" s="69">
        <v>0</v>
      </c>
      <c r="H515" s="62">
        <v>10</v>
      </c>
      <c r="I515" s="61">
        <f t="shared" si="28"/>
        <v>0</v>
      </c>
      <c r="J515" s="94">
        <v>4269</v>
      </c>
      <c r="K515" s="52">
        <f t="shared" si="18"/>
        <v>0</v>
      </c>
      <c r="L515" s="25"/>
      <c r="M515" s="2"/>
    </row>
    <row r="516" spans="1:13" x14ac:dyDescent="0.25">
      <c r="A516" s="34" t="str">
        <f t="shared" si="29"/>
        <v>426</v>
      </c>
      <c r="B516" s="133">
        <v>42671400</v>
      </c>
      <c r="C516" s="129" t="s">
        <v>958</v>
      </c>
      <c r="D516" s="131" t="s">
        <v>946</v>
      </c>
      <c r="E516" s="69" t="s">
        <v>267</v>
      </c>
      <c r="F516" s="69" t="s">
        <v>9</v>
      </c>
      <c r="G516" s="69">
        <v>0</v>
      </c>
      <c r="H516" s="62">
        <v>10</v>
      </c>
      <c r="I516" s="61">
        <f t="shared" si="28"/>
        <v>0</v>
      </c>
      <c r="J516" s="94">
        <v>4269</v>
      </c>
      <c r="K516" s="52">
        <f t="shared" si="18"/>
        <v>0</v>
      </c>
      <c r="L516" s="25"/>
      <c r="M516" s="2"/>
    </row>
    <row r="517" spans="1:13" x14ac:dyDescent="0.25">
      <c r="A517" s="34" t="str">
        <f t="shared" si="29"/>
        <v>426</v>
      </c>
      <c r="B517" s="133">
        <v>42671400</v>
      </c>
      <c r="C517" s="129" t="s">
        <v>958</v>
      </c>
      <c r="D517" s="131" t="s">
        <v>946</v>
      </c>
      <c r="E517" s="69" t="s">
        <v>267</v>
      </c>
      <c r="F517" s="69" t="s">
        <v>9</v>
      </c>
      <c r="G517" s="69">
        <v>0</v>
      </c>
      <c r="H517" s="62">
        <v>10</v>
      </c>
      <c r="I517" s="61">
        <f t="shared" si="28"/>
        <v>0</v>
      </c>
      <c r="J517" s="94">
        <v>4269</v>
      </c>
      <c r="K517" s="52">
        <f t="shared" si="18"/>
        <v>0</v>
      </c>
      <c r="L517" s="25"/>
      <c r="M517" s="2"/>
    </row>
    <row r="518" spans="1:13" x14ac:dyDescent="0.25">
      <c r="A518" s="34" t="str">
        <f t="shared" si="29"/>
        <v>426</v>
      </c>
      <c r="B518" s="133">
        <v>42671400</v>
      </c>
      <c r="C518" s="129" t="s">
        <v>958</v>
      </c>
      <c r="D518" s="131" t="s">
        <v>946</v>
      </c>
      <c r="E518" s="69" t="s">
        <v>267</v>
      </c>
      <c r="F518" s="69" t="s">
        <v>9</v>
      </c>
      <c r="G518" s="69">
        <v>0</v>
      </c>
      <c r="H518" s="62">
        <v>10</v>
      </c>
      <c r="I518" s="61">
        <f t="shared" si="28"/>
        <v>0</v>
      </c>
      <c r="J518" s="94">
        <v>4269</v>
      </c>
      <c r="K518" s="52">
        <f t="shared" si="18"/>
        <v>0</v>
      </c>
      <c r="L518" s="25"/>
      <c r="M518" s="2"/>
    </row>
    <row r="519" spans="1:13" x14ac:dyDescent="0.25">
      <c r="A519" s="34" t="str">
        <f t="shared" si="29"/>
        <v>426</v>
      </c>
      <c r="B519" s="133">
        <v>42671400</v>
      </c>
      <c r="C519" s="129" t="s">
        <v>958</v>
      </c>
      <c r="D519" s="131" t="s">
        <v>946</v>
      </c>
      <c r="E519" s="69" t="s">
        <v>267</v>
      </c>
      <c r="F519" s="69" t="s">
        <v>9</v>
      </c>
      <c r="G519" s="69">
        <v>0</v>
      </c>
      <c r="H519" s="62">
        <v>10</v>
      </c>
      <c r="I519" s="61">
        <f t="shared" si="28"/>
        <v>0</v>
      </c>
      <c r="J519" s="94">
        <v>4269</v>
      </c>
      <c r="K519" s="52">
        <f t="shared" si="18"/>
        <v>0</v>
      </c>
      <c r="L519" s="25"/>
      <c r="M519" s="2"/>
    </row>
    <row r="520" spans="1:13" x14ac:dyDescent="0.25">
      <c r="A520" s="34" t="str">
        <f t="shared" si="29"/>
        <v>426</v>
      </c>
      <c r="B520" s="133">
        <v>42671400</v>
      </c>
      <c r="C520" s="129" t="s">
        <v>958</v>
      </c>
      <c r="D520" s="131" t="s">
        <v>946</v>
      </c>
      <c r="E520" s="69" t="s">
        <v>267</v>
      </c>
      <c r="F520" s="69" t="s">
        <v>9</v>
      </c>
      <c r="G520" s="69">
        <v>0</v>
      </c>
      <c r="H520" s="62">
        <v>10</v>
      </c>
      <c r="I520" s="61">
        <f t="shared" si="28"/>
        <v>0</v>
      </c>
      <c r="J520" s="94">
        <v>4269</v>
      </c>
      <c r="K520" s="52">
        <f t="shared" si="18"/>
        <v>0</v>
      </c>
      <c r="L520" s="25"/>
      <c r="M520" s="2"/>
    </row>
    <row r="521" spans="1:13" x14ac:dyDescent="0.25">
      <c r="A521" s="34" t="str">
        <f t="shared" si="29"/>
        <v>426</v>
      </c>
      <c r="B521" s="133">
        <v>42671400</v>
      </c>
      <c r="C521" s="129" t="s">
        <v>958</v>
      </c>
      <c r="D521" s="131" t="s">
        <v>946</v>
      </c>
      <c r="E521" s="69" t="s">
        <v>267</v>
      </c>
      <c r="F521" s="69" t="s">
        <v>9</v>
      </c>
      <c r="G521" s="69">
        <v>0</v>
      </c>
      <c r="H521" s="62">
        <v>10</v>
      </c>
      <c r="I521" s="61">
        <f t="shared" si="28"/>
        <v>0</v>
      </c>
      <c r="J521" s="94">
        <v>4269</v>
      </c>
      <c r="K521" s="52">
        <f t="shared" si="18"/>
        <v>0</v>
      </c>
      <c r="L521" s="25"/>
      <c r="M521" s="2"/>
    </row>
    <row r="522" spans="1:13" x14ac:dyDescent="0.25">
      <c r="A522" s="34" t="str">
        <f t="shared" si="29"/>
        <v>426</v>
      </c>
      <c r="B522" s="133">
        <v>42671400</v>
      </c>
      <c r="C522" s="129" t="s">
        <v>958</v>
      </c>
      <c r="D522" s="131" t="s">
        <v>946</v>
      </c>
      <c r="E522" s="69" t="s">
        <v>267</v>
      </c>
      <c r="F522" s="69" t="s">
        <v>9</v>
      </c>
      <c r="G522" s="69">
        <v>0</v>
      </c>
      <c r="H522" s="62">
        <v>20</v>
      </c>
      <c r="I522" s="61">
        <f t="shared" si="28"/>
        <v>0</v>
      </c>
      <c r="J522" s="94">
        <v>4269</v>
      </c>
      <c r="K522" s="52">
        <f t="shared" si="18"/>
        <v>0</v>
      </c>
      <c r="L522" s="25"/>
      <c r="M522" s="2"/>
    </row>
    <row r="523" spans="1:13" x14ac:dyDescent="0.25">
      <c r="A523" s="34" t="str">
        <f t="shared" si="29"/>
        <v>426</v>
      </c>
      <c r="B523" s="133">
        <v>42671400</v>
      </c>
      <c r="C523" s="129" t="s">
        <v>958</v>
      </c>
      <c r="D523" s="131" t="s">
        <v>946</v>
      </c>
      <c r="E523" s="69" t="s">
        <v>267</v>
      </c>
      <c r="F523" s="69" t="s">
        <v>9</v>
      </c>
      <c r="G523" s="69">
        <v>0</v>
      </c>
      <c r="H523" s="62">
        <v>20</v>
      </c>
      <c r="I523" s="61">
        <f t="shared" si="28"/>
        <v>0</v>
      </c>
      <c r="J523" s="94">
        <v>4269</v>
      </c>
      <c r="K523" s="52">
        <f t="shared" si="18"/>
        <v>0</v>
      </c>
      <c r="L523" s="25"/>
      <c r="M523" s="2"/>
    </row>
    <row r="524" spans="1:13" x14ac:dyDescent="0.25">
      <c r="A524" s="34" t="str">
        <f t="shared" si="29"/>
        <v>426</v>
      </c>
      <c r="B524" s="133">
        <v>42671400</v>
      </c>
      <c r="C524" s="129" t="s">
        <v>958</v>
      </c>
      <c r="D524" s="131" t="s">
        <v>946</v>
      </c>
      <c r="E524" s="69" t="s">
        <v>267</v>
      </c>
      <c r="F524" s="69" t="s">
        <v>9</v>
      </c>
      <c r="G524" s="69">
        <v>0</v>
      </c>
      <c r="H524" s="62">
        <v>10</v>
      </c>
      <c r="I524" s="61">
        <f t="shared" si="28"/>
        <v>0</v>
      </c>
      <c r="J524" s="94">
        <v>4269</v>
      </c>
      <c r="K524" s="52">
        <f t="shared" si="18"/>
        <v>0</v>
      </c>
      <c r="L524" s="25"/>
      <c r="M524" s="2"/>
    </row>
    <row r="525" spans="1:13" x14ac:dyDescent="0.25">
      <c r="A525" s="34" t="str">
        <f t="shared" si="29"/>
        <v>426</v>
      </c>
      <c r="B525" s="133">
        <v>42671400</v>
      </c>
      <c r="C525" s="129" t="s">
        <v>958</v>
      </c>
      <c r="D525" s="131" t="s">
        <v>946</v>
      </c>
      <c r="E525" s="69" t="s">
        <v>267</v>
      </c>
      <c r="F525" s="69" t="s">
        <v>9</v>
      </c>
      <c r="G525" s="69">
        <v>0</v>
      </c>
      <c r="H525" s="62">
        <v>10</v>
      </c>
      <c r="I525" s="61">
        <f t="shared" si="28"/>
        <v>0</v>
      </c>
      <c r="J525" s="94">
        <v>4269</v>
      </c>
      <c r="K525" s="52">
        <f t="shared" si="18"/>
        <v>0</v>
      </c>
      <c r="L525" s="25"/>
      <c r="M525" s="2"/>
    </row>
    <row r="526" spans="1:13" x14ac:dyDescent="0.25">
      <c r="A526" s="34" t="str">
        <f t="shared" si="29"/>
        <v>426</v>
      </c>
      <c r="B526" s="133">
        <v>42671400</v>
      </c>
      <c r="C526" s="129" t="s">
        <v>958</v>
      </c>
      <c r="D526" s="131" t="s">
        <v>946</v>
      </c>
      <c r="E526" s="69" t="s">
        <v>267</v>
      </c>
      <c r="F526" s="69" t="s">
        <v>9</v>
      </c>
      <c r="G526" s="69">
        <v>0</v>
      </c>
      <c r="H526" s="62">
        <v>5</v>
      </c>
      <c r="I526" s="61">
        <f t="shared" si="28"/>
        <v>0</v>
      </c>
      <c r="J526" s="94">
        <v>4269</v>
      </c>
      <c r="K526" s="52">
        <f t="shared" si="18"/>
        <v>0</v>
      </c>
      <c r="L526" s="25"/>
      <c r="M526" s="2"/>
    </row>
    <row r="527" spans="1:13" x14ac:dyDescent="0.25">
      <c r="A527" s="34" t="str">
        <f t="shared" si="29"/>
        <v>426</v>
      </c>
      <c r="B527" s="133">
        <v>42671400</v>
      </c>
      <c r="C527" s="129" t="s">
        <v>958</v>
      </c>
      <c r="D527" s="131" t="s">
        <v>947</v>
      </c>
      <c r="E527" s="69" t="s">
        <v>267</v>
      </c>
      <c r="F527" s="69" t="s">
        <v>9</v>
      </c>
      <c r="G527" s="69">
        <v>0</v>
      </c>
      <c r="H527" s="62">
        <v>5</v>
      </c>
      <c r="I527" s="61">
        <f t="shared" si="28"/>
        <v>0</v>
      </c>
      <c r="J527" s="94">
        <v>4269</v>
      </c>
      <c r="K527" s="52">
        <f t="shared" si="18"/>
        <v>0</v>
      </c>
      <c r="L527" s="25"/>
      <c r="M527" s="2"/>
    </row>
    <row r="528" spans="1:13" x14ac:dyDescent="0.25">
      <c r="A528" s="34" t="str">
        <f t="shared" si="29"/>
        <v>426</v>
      </c>
      <c r="B528" s="133">
        <v>42671400</v>
      </c>
      <c r="C528" s="129" t="s">
        <v>958</v>
      </c>
      <c r="D528" s="131" t="s">
        <v>948</v>
      </c>
      <c r="E528" s="69" t="s">
        <v>267</v>
      </c>
      <c r="F528" s="69" t="s">
        <v>9</v>
      </c>
      <c r="G528" s="69">
        <v>0</v>
      </c>
      <c r="H528" s="62">
        <v>10</v>
      </c>
      <c r="I528" s="61">
        <f t="shared" si="28"/>
        <v>0</v>
      </c>
      <c r="J528" s="94">
        <v>4269</v>
      </c>
      <c r="K528" s="52">
        <f t="shared" si="18"/>
        <v>0</v>
      </c>
      <c r="L528" s="25"/>
      <c r="M528" s="2"/>
    </row>
    <row r="529" spans="1:13" x14ac:dyDescent="0.25">
      <c r="A529" s="34" t="str">
        <f t="shared" si="29"/>
        <v>426</v>
      </c>
      <c r="B529" s="133">
        <v>42671400</v>
      </c>
      <c r="C529" s="129" t="s">
        <v>958</v>
      </c>
      <c r="D529" s="131" t="s">
        <v>947</v>
      </c>
      <c r="E529" s="69" t="s">
        <v>267</v>
      </c>
      <c r="F529" s="69" t="s">
        <v>9</v>
      </c>
      <c r="G529" s="69">
        <v>0</v>
      </c>
      <c r="H529" s="62">
        <v>5</v>
      </c>
      <c r="I529" s="61">
        <f t="shared" si="28"/>
        <v>0</v>
      </c>
      <c r="J529" s="94">
        <v>4269</v>
      </c>
      <c r="K529" s="52">
        <f t="shared" si="18"/>
        <v>0</v>
      </c>
      <c r="L529" s="25"/>
      <c r="M529" s="2"/>
    </row>
    <row r="530" spans="1:13" x14ac:dyDescent="0.25">
      <c r="A530" s="34" t="str">
        <f t="shared" si="29"/>
        <v>426</v>
      </c>
      <c r="B530" s="133">
        <v>42671400</v>
      </c>
      <c r="C530" s="129" t="s">
        <v>958</v>
      </c>
      <c r="D530" s="131" t="s">
        <v>947</v>
      </c>
      <c r="E530" s="69" t="s">
        <v>267</v>
      </c>
      <c r="F530" s="69" t="s">
        <v>9</v>
      </c>
      <c r="G530" s="69">
        <v>0</v>
      </c>
      <c r="H530" s="62">
        <v>10</v>
      </c>
      <c r="I530" s="61">
        <f t="shared" si="28"/>
        <v>0</v>
      </c>
      <c r="J530" s="94">
        <v>4269</v>
      </c>
      <c r="K530" s="52">
        <f t="shared" si="18"/>
        <v>0</v>
      </c>
      <c r="L530" s="25"/>
      <c r="M530" s="2"/>
    </row>
    <row r="531" spans="1:13" x14ac:dyDescent="0.25">
      <c r="A531" s="34" t="str">
        <f t="shared" si="29"/>
        <v>426</v>
      </c>
      <c r="B531" s="133">
        <v>42671400</v>
      </c>
      <c r="C531" s="129" t="s">
        <v>958</v>
      </c>
      <c r="D531" s="131" t="s">
        <v>947</v>
      </c>
      <c r="E531" s="69" t="s">
        <v>267</v>
      </c>
      <c r="F531" s="69" t="s">
        <v>9</v>
      </c>
      <c r="G531" s="69">
        <v>0</v>
      </c>
      <c r="H531" s="62">
        <v>10</v>
      </c>
      <c r="I531" s="61">
        <f t="shared" si="28"/>
        <v>0</v>
      </c>
      <c r="J531" s="94">
        <v>4269</v>
      </c>
      <c r="K531" s="52">
        <f t="shared" si="18"/>
        <v>0</v>
      </c>
      <c r="L531" s="25"/>
      <c r="M531" s="2"/>
    </row>
    <row r="532" spans="1:13" x14ac:dyDescent="0.25">
      <c r="A532" s="34" t="str">
        <f t="shared" si="29"/>
        <v>426</v>
      </c>
      <c r="B532" s="133">
        <v>42671400</v>
      </c>
      <c r="C532" s="129" t="s">
        <v>958</v>
      </c>
      <c r="D532" s="131" t="s">
        <v>947</v>
      </c>
      <c r="E532" s="69" t="s">
        <v>267</v>
      </c>
      <c r="F532" s="69" t="s">
        <v>9</v>
      </c>
      <c r="G532" s="69">
        <v>0</v>
      </c>
      <c r="H532" s="62">
        <v>10</v>
      </c>
      <c r="I532" s="61">
        <f t="shared" si="28"/>
        <v>0</v>
      </c>
      <c r="J532" s="94">
        <v>4269</v>
      </c>
      <c r="K532" s="52">
        <f t="shared" si="18"/>
        <v>0</v>
      </c>
      <c r="L532" s="25"/>
      <c r="M532" s="2"/>
    </row>
    <row r="533" spans="1:13" x14ac:dyDescent="0.25">
      <c r="A533" s="34" t="str">
        <f t="shared" si="29"/>
        <v>426</v>
      </c>
      <c r="B533" s="133">
        <v>42671400</v>
      </c>
      <c r="C533" s="129" t="s">
        <v>958</v>
      </c>
      <c r="D533" s="131" t="s">
        <v>947</v>
      </c>
      <c r="E533" s="69" t="s">
        <v>267</v>
      </c>
      <c r="F533" s="69" t="s">
        <v>9</v>
      </c>
      <c r="G533" s="69">
        <v>0</v>
      </c>
      <c r="H533" s="62">
        <v>5</v>
      </c>
      <c r="I533" s="61">
        <f t="shared" si="28"/>
        <v>0</v>
      </c>
      <c r="J533" s="94">
        <v>4269</v>
      </c>
      <c r="K533" s="52">
        <f t="shared" si="18"/>
        <v>0</v>
      </c>
      <c r="L533" s="25"/>
      <c r="M533" s="2"/>
    </row>
    <row r="534" spans="1:13" x14ac:dyDescent="0.25">
      <c r="A534" s="34" t="str">
        <f t="shared" si="29"/>
        <v>426</v>
      </c>
      <c r="B534" s="133">
        <v>42671400</v>
      </c>
      <c r="C534" s="129" t="s">
        <v>958</v>
      </c>
      <c r="D534" s="131" t="s">
        <v>947</v>
      </c>
      <c r="E534" s="69" t="s">
        <v>267</v>
      </c>
      <c r="F534" s="69" t="s">
        <v>9</v>
      </c>
      <c r="G534" s="69">
        <v>0</v>
      </c>
      <c r="H534" s="62">
        <v>5</v>
      </c>
      <c r="I534" s="61">
        <f t="shared" si="28"/>
        <v>0</v>
      </c>
      <c r="J534" s="94">
        <v>4269</v>
      </c>
      <c r="K534" s="52">
        <f t="shared" si="18"/>
        <v>0</v>
      </c>
      <c r="L534" s="25"/>
      <c r="M534" s="2"/>
    </row>
    <row r="535" spans="1:13" x14ac:dyDescent="0.25">
      <c r="A535" s="34" t="str">
        <f t="shared" si="29"/>
        <v>426</v>
      </c>
      <c r="B535" s="133">
        <v>42671400</v>
      </c>
      <c r="C535" s="129" t="s">
        <v>958</v>
      </c>
      <c r="D535" s="131" t="s">
        <v>947</v>
      </c>
      <c r="E535" s="69" t="s">
        <v>267</v>
      </c>
      <c r="F535" s="69" t="s">
        <v>9</v>
      </c>
      <c r="G535" s="69">
        <v>0</v>
      </c>
      <c r="H535" s="62">
        <v>5</v>
      </c>
      <c r="I535" s="61">
        <f t="shared" si="28"/>
        <v>0</v>
      </c>
      <c r="J535" s="94">
        <v>4269</v>
      </c>
      <c r="K535" s="52">
        <f t="shared" si="18"/>
        <v>0</v>
      </c>
      <c r="L535" s="25"/>
      <c r="M535" s="2"/>
    </row>
    <row r="536" spans="1:13" x14ac:dyDescent="0.25">
      <c r="A536" s="34" t="str">
        <f t="shared" si="29"/>
        <v>426</v>
      </c>
      <c r="B536" s="133">
        <v>42671400</v>
      </c>
      <c r="C536" s="129" t="s">
        <v>958</v>
      </c>
      <c r="D536" s="131" t="s">
        <v>947</v>
      </c>
      <c r="E536" s="69" t="s">
        <v>267</v>
      </c>
      <c r="F536" s="69" t="s">
        <v>9</v>
      </c>
      <c r="G536" s="69">
        <v>0</v>
      </c>
      <c r="H536" s="62">
        <v>5</v>
      </c>
      <c r="I536" s="61">
        <f t="shared" si="28"/>
        <v>0</v>
      </c>
      <c r="J536" s="94">
        <v>4269</v>
      </c>
      <c r="K536" s="52">
        <f t="shared" si="18"/>
        <v>0</v>
      </c>
      <c r="L536" s="25"/>
      <c r="M536" s="2"/>
    </row>
    <row r="537" spans="1:13" x14ac:dyDescent="0.25">
      <c r="A537" s="34" t="str">
        <f t="shared" ref="A537:A548" si="33">+LEFT(B537,3)</f>
        <v>421</v>
      </c>
      <c r="B537" s="133">
        <v>42141170</v>
      </c>
      <c r="C537" s="129" t="s">
        <v>961</v>
      </c>
      <c r="D537" s="131" t="s">
        <v>952</v>
      </c>
      <c r="E537" s="69" t="s">
        <v>267</v>
      </c>
      <c r="F537" s="69" t="s">
        <v>9</v>
      </c>
      <c r="G537" s="69">
        <v>0</v>
      </c>
      <c r="H537" s="62">
        <v>20</v>
      </c>
      <c r="I537" s="61">
        <f t="shared" ref="I537:I548" si="34">+H537*G537/1000</f>
        <v>0</v>
      </c>
      <c r="J537" s="94">
        <v>4269</v>
      </c>
      <c r="K537" s="52">
        <f t="shared" si="18"/>
        <v>0</v>
      </c>
      <c r="L537" s="25"/>
      <c r="M537" s="2"/>
    </row>
    <row r="538" spans="1:13" x14ac:dyDescent="0.25">
      <c r="A538" s="34" t="str">
        <f t="shared" si="33"/>
        <v>421</v>
      </c>
      <c r="B538" s="133">
        <v>42141170</v>
      </c>
      <c r="C538" s="129" t="s">
        <v>961</v>
      </c>
      <c r="D538" s="131" t="s">
        <v>952</v>
      </c>
      <c r="E538" s="69" t="s">
        <v>267</v>
      </c>
      <c r="F538" s="69" t="s">
        <v>9</v>
      </c>
      <c r="G538" s="69">
        <v>0</v>
      </c>
      <c r="H538" s="62">
        <v>20</v>
      </c>
      <c r="I538" s="61">
        <f t="shared" si="34"/>
        <v>0</v>
      </c>
      <c r="J538" s="94">
        <v>4269</v>
      </c>
      <c r="K538" s="52">
        <f t="shared" si="18"/>
        <v>0</v>
      </c>
      <c r="L538" s="25"/>
      <c r="M538" s="2"/>
    </row>
    <row r="539" spans="1:13" x14ac:dyDescent="0.25">
      <c r="A539" s="34" t="str">
        <f t="shared" si="33"/>
        <v>421</v>
      </c>
      <c r="B539" s="133">
        <v>42141170</v>
      </c>
      <c r="C539" s="129" t="s">
        <v>961</v>
      </c>
      <c r="D539" s="131" t="s">
        <v>952</v>
      </c>
      <c r="E539" s="69" t="s">
        <v>267</v>
      </c>
      <c r="F539" s="69" t="s">
        <v>9</v>
      </c>
      <c r="G539" s="69">
        <v>0</v>
      </c>
      <c r="H539" s="62">
        <v>20</v>
      </c>
      <c r="I539" s="61">
        <f t="shared" si="34"/>
        <v>0</v>
      </c>
      <c r="J539" s="94">
        <v>4269</v>
      </c>
      <c r="K539" s="52">
        <f t="shared" si="18"/>
        <v>0</v>
      </c>
      <c r="L539" s="25"/>
      <c r="M539" s="2"/>
    </row>
    <row r="540" spans="1:13" x14ac:dyDescent="0.25">
      <c r="A540" s="34" t="str">
        <f t="shared" si="33"/>
        <v>421</v>
      </c>
      <c r="B540" s="133">
        <v>42141170</v>
      </c>
      <c r="C540" s="129" t="s">
        <v>961</v>
      </c>
      <c r="D540" s="131" t="s">
        <v>952</v>
      </c>
      <c r="E540" s="69" t="s">
        <v>267</v>
      </c>
      <c r="F540" s="69" t="s">
        <v>9</v>
      </c>
      <c r="G540" s="69">
        <v>0</v>
      </c>
      <c r="H540" s="62">
        <v>20</v>
      </c>
      <c r="I540" s="61">
        <f t="shared" si="34"/>
        <v>0</v>
      </c>
      <c r="J540" s="94">
        <v>4269</v>
      </c>
      <c r="K540" s="52">
        <f t="shared" si="18"/>
        <v>0</v>
      </c>
      <c r="L540" s="25"/>
      <c r="M540" s="2"/>
    </row>
    <row r="541" spans="1:13" x14ac:dyDescent="0.25">
      <c r="A541" s="34" t="str">
        <f t="shared" si="33"/>
        <v>421</v>
      </c>
      <c r="B541" s="133">
        <v>42141170</v>
      </c>
      <c r="C541" s="129" t="s">
        <v>961</v>
      </c>
      <c r="D541" s="131" t="s">
        <v>952</v>
      </c>
      <c r="E541" s="69" t="s">
        <v>267</v>
      </c>
      <c r="F541" s="69" t="s">
        <v>9</v>
      </c>
      <c r="G541" s="69">
        <v>0</v>
      </c>
      <c r="H541" s="62">
        <v>20</v>
      </c>
      <c r="I541" s="61">
        <f t="shared" si="34"/>
        <v>0</v>
      </c>
      <c r="J541" s="94">
        <v>4269</v>
      </c>
      <c r="K541" s="52">
        <f t="shared" si="18"/>
        <v>0</v>
      </c>
      <c r="L541" s="25"/>
      <c r="M541" s="2"/>
    </row>
    <row r="542" spans="1:13" x14ac:dyDescent="0.25">
      <c r="A542" s="34" t="str">
        <f t="shared" si="33"/>
        <v>421</v>
      </c>
      <c r="B542" s="133">
        <v>42141170</v>
      </c>
      <c r="C542" s="129" t="s">
        <v>961</v>
      </c>
      <c r="D542" s="131" t="s">
        <v>952</v>
      </c>
      <c r="E542" s="69" t="s">
        <v>267</v>
      </c>
      <c r="F542" s="69" t="s">
        <v>9</v>
      </c>
      <c r="G542" s="69">
        <v>0</v>
      </c>
      <c r="H542" s="62">
        <v>30</v>
      </c>
      <c r="I542" s="61">
        <f t="shared" si="34"/>
        <v>0</v>
      </c>
      <c r="J542" s="94">
        <v>4269</v>
      </c>
      <c r="K542" s="52">
        <f t="shared" si="18"/>
        <v>0</v>
      </c>
      <c r="L542" s="25"/>
      <c r="M542" s="2"/>
    </row>
    <row r="543" spans="1:13" x14ac:dyDescent="0.25">
      <c r="A543" s="34" t="str">
        <f t="shared" si="33"/>
        <v>421</v>
      </c>
      <c r="B543" s="133">
        <v>42141170</v>
      </c>
      <c r="C543" s="129" t="s">
        <v>961</v>
      </c>
      <c r="D543" s="131" t="s">
        <v>952</v>
      </c>
      <c r="E543" s="69" t="s">
        <v>267</v>
      </c>
      <c r="F543" s="69" t="s">
        <v>9</v>
      </c>
      <c r="G543" s="69">
        <v>0</v>
      </c>
      <c r="H543" s="62">
        <v>30</v>
      </c>
      <c r="I543" s="61">
        <f t="shared" si="34"/>
        <v>0</v>
      </c>
      <c r="J543" s="94">
        <v>4269</v>
      </c>
      <c r="K543" s="52">
        <f t="shared" si="18"/>
        <v>0</v>
      </c>
      <c r="L543" s="25"/>
      <c r="M543" s="2"/>
    </row>
    <row r="544" spans="1:13" x14ac:dyDescent="0.25">
      <c r="A544" s="34" t="str">
        <f t="shared" si="33"/>
        <v>421</v>
      </c>
      <c r="B544" s="133">
        <v>42141170</v>
      </c>
      <c r="C544" s="129" t="s">
        <v>961</v>
      </c>
      <c r="D544" s="131" t="s">
        <v>952</v>
      </c>
      <c r="E544" s="69" t="s">
        <v>267</v>
      </c>
      <c r="F544" s="69" t="s">
        <v>9</v>
      </c>
      <c r="G544" s="69">
        <v>0</v>
      </c>
      <c r="H544" s="62">
        <v>30</v>
      </c>
      <c r="I544" s="61">
        <f t="shared" si="34"/>
        <v>0</v>
      </c>
      <c r="J544" s="94">
        <v>4269</v>
      </c>
      <c r="K544" s="52">
        <f t="shared" si="18"/>
        <v>0</v>
      </c>
      <c r="L544" s="25"/>
      <c r="M544" s="2"/>
    </row>
    <row r="545" spans="1:13" x14ac:dyDescent="0.25">
      <c r="A545" s="34" t="str">
        <f t="shared" si="33"/>
        <v>421</v>
      </c>
      <c r="B545" s="133">
        <v>42141170</v>
      </c>
      <c r="C545" s="129" t="s">
        <v>961</v>
      </c>
      <c r="D545" s="131" t="s">
        <v>952</v>
      </c>
      <c r="E545" s="69" t="s">
        <v>267</v>
      </c>
      <c r="F545" s="69" t="s">
        <v>9</v>
      </c>
      <c r="G545" s="69">
        <v>0</v>
      </c>
      <c r="H545" s="62">
        <v>30</v>
      </c>
      <c r="I545" s="61">
        <f t="shared" si="34"/>
        <v>0</v>
      </c>
      <c r="J545" s="94">
        <v>4269</v>
      </c>
      <c r="K545" s="52">
        <f t="shared" si="18"/>
        <v>0</v>
      </c>
      <c r="L545" s="25"/>
      <c r="M545" s="2"/>
    </row>
    <row r="546" spans="1:13" x14ac:dyDescent="0.25">
      <c r="A546" s="34" t="str">
        <f t="shared" si="33"/>
        <v>444</v>
      </c>
      <c r="B546" s="133">
        <v>44423690</v>
      </c>
      <c r="C546" s="129" t="s">
        <v>962</v>
      </c>
      <c r="D546" s="131" t="s">
        <v>953</v>
      </c>
      <c r="E546" s="69" t="s">
        <v>267</v>
      </c>
      <c r="F546" s="69" t="s">
        <v>9</v>
      </c>
      <c r="G546" s="69">
        <v>0</v>
      </c>
      <c r="H546" s="62">
        <v>150</v>
      </c>
      <c r="I546" s="61">
        <f t="shared" si="34"/>
        <v>0</v>
      </c>
      <c r="J546" s="94">
        <v>4269</v>
      </c>
      <c r="K546" s="52">
        <f t="shared" si="18"/>
        <v>0</v>
      </c>
      <c r="L546" s="25"/>
      <c r="M546" s="2"/>
    </row>
    <row r="547" spans="1:13" x14ac:dyDescent="0.25">
      <c r="A547" s="34" t="str">
        <f t="shared" si="33"/>
        <v>444</v>
      </c>
      <c r="B547" s="133">
        <v>44423690</v>
      </c>
      <c r="C547" s="129" t="s">
        <v>962</v>
      </c>
      <c r="D547" s="131" t="s">
        <v>954</v>
      </c>
      <c r="E547" s="69" t="s">
        <v>267</v>
      </c>
      <c r="F547" s="69" t="s">
        <v>9</v>
      </c>
      <c r="G547" s="69">
        <v>0</v>
      </c>
      <c r="H547" s="62">
        <v>10</v>
      </c>
      <c r="I547" s="61">
        <f t="shared" si="34"/>
        <v>0</v>
      </c>
      <c r="J547" s="94">
        <v>4269</v>
      </c>
      <c r="K547" s="52">
        <f t="shared" si="18"/>
        <v>0</v>
      </c>
      <c r="L547" s="25"/>
      <c r="M547" s="2"/>
    </row>
    <row r="548" spans="1:13" x14ac:dyDescent="0.25">
      <c r="A548" s="34" t="str">
        <f t="shared" si="33"/>
        <v>444</v>
      </c>
      <c r="B548" s="133">
        <v>44423690</v>
      </c>
      <c r="C548" s="129" t="s">
        <v>962</v>
      </c>
      <c r="D548" s="132" t="s">
        <v>955</v>
      </c>
      <c r="E548" s="69" t="s">
        <v>267</v>
      </c>
      <c r="F548" s="69" t="s">
        <v>9</v>
      </c>
      <c r="G548" s="69">
        <v>0</v>
      </c>
      <c r="H548" s="62">
        <v>5</v>
      </c>
      <c r="I548" s="61">
        <f t="shared" si="34"/>
        <v>0</v>
      </c>
      <c r="J548" s="94">
        <v>4269</v>
      </c>
      <c r="K548" s="52">
        <f t="shared" si="18"/>
        <v>0</v>
      </c>
      <c r="L548" s="25"/>
      <c r="M548" s="2"/>
    </row>
    <row r="549" spans="1:13" ht="13.5" customHeight="1" x14ac:dyDescent="0.25">
      <c r="A549" s="54">
        <v>0</v>
      </c>
      <c r="B549" s="140"/>
      <c r="C549" s="140"/>
      <c r="D549" s="140"/>
      <c r="E549" s="140"/>
      <c r="F549" s="140"/>
      <c r="G549" s="140"/>
      <c r="H549" s="140"/>
      <c r="I549" s="140"/>
      <c r="J549" s="94"/>
      <c r="K549" s="52">
        <f t="shared" si="18"/>
        <v>0</v>
      </c>
      <c r="L549" s="25"/>
      <c r="M549" s="2"/>
    </row>
    <row r="550" spans="1:13" ht="13.5" customHeight="1" x14ac:dyDescent="0.25">
      <c r="A550" s="54">
        <v>0</v>
      </c>
      <c r="B550" s="138" t="s">
        <v>16</v>
      </c>
      <c r="C550" s="138"/>
      <c r="D550" s="138"/>
      <c r="E550" s="44"/>
      <c r="F550" s="44"/>
      <c r="G550" s="32"/>
      <c r="H550" s="32"/>
      <c r="I550" s="45"/>
      <c r="J550" s="94"/>
      <c r="K550" s="52">
        <f t="shared" si="18"/>
        <v>0</v>
      </c>
      <c r="L550" s="25"/>
      <c r="M550" s="2"/>
    </row>
    <row r="551" spans="1:13" ht="13.5" customHeight="1" x14ac:dyDescent="0.25">
      <c r="A551" s="54">
        <v>0</v>
      </c>
      <c r="B551" s="138" t="s">
        <v>17</v>
      </c>
      <c r="C551" s="138"/>
      <c r="D551" s="138"/>
      <c r="E551" s="44"/>
      <c r="F551" s="44"/>
      <c r="G551" s="32"/>
      <c r="H551" s="32"/>
      <c r="I551" s="45"/>
      <c r="J551" s="94"/>
      <c r="K551" s="52">
        <f t="shared" si="18"/>
        <v>0</v>
      </c>
      <c r="L551" s="25"/>
      <c r="M551" s="2"/>
    </row>
    <row r="552" spans="1:13" ht="13.5" customHeight="1" x14ac:dyDescent="0.25">
      <c r="A552" s="54">
        <v>0</v>
      </c>
      <c r="B552" s="135" t="s">
        <v>7</v>
      </c>
      <c r="C552" s="135"/>
      <c r="D552" s="135"/>
      <c r="E552" s="135"/>
      <c r="F552" s="135"/>
      <c r="G552" s="135"/>
      <c r="H552" s="135"/>
      <c r="I552" s="135"/>
      <c r="J552" s="94"/>
      <c r="K552" s="52">
        <f t="shared" si="18"/>
        <v>0</v>
      </c>
      <c r="L552" s="25"/>
      <c r="M552" s="2"/>
    </row>
    <row r="553" spans="1:13" ht="13.5" customHeight="1" x14ac:dyDescent="0.25">
      <c r="A553" s="33" t="s">
        <v>186</v>
      </c>
      <c r="B553" s="100" t="s">
        <v>187</v>
      </c>
      <c r="C553" s="104" t="s">
        <v>284</v>
      </c>
      <c r="D553" s="104" t="s">
        <v>188</v>
      </c>
      <c r="E553" s="8" t="s">
        <v>49</v>
      </c>
      <c r="F553" s="8" t="s">
        <v>225</v>
      </c>
      <c r="G553" s="18">
        <v>42000000</v>
      </c>
      <c r="H553" s="18">
        <v>1</v>
      </c>
      <c r="I553" s="18">
        <f t="shared" ref="I553" si="35">G553*H553/1000</f>
        <v>42000</v>
      </c>
      <c r="J553" s="94">
        <v>4212</v>
      </c>
      <c r="K553" s="52">
        <f t="shared" ref="K553" si="36">+G553*H553</f>
        <v>42000000</v>
      </c>
      <c r="L553" s="25"/>
      <c r="M553" s="2"/>
    </row>
    <row r="554" spans="1:13" ht="13.5" customHeight="1" x14ac:dyDescent="0.25">
      <c r="A554" s="54">
        <v>0</v>
      </c>
      <c r="B554" s="140"/>
      <c r="C554" s="140"/>
      <c r="D554" s="140"/>
      <c r="E554" s="140"/>
      <c r="F554" s="140"/>
      <c r="G554" s="140"/>
      <c r="H554" s="140"/>
      <c r="I554" s="140"/>
      <c r="J554" s="94"/>
      <c r="K554" s="52">
        <f t="shared" si="18"/>
        <v>0</v>
      </c>
      <c r="L554" s="25"/>
      <c r="M554" s="2"/>
    </row>
    <row r="555" spans="1:13" ht="13.5" hidden="1" customHeight="1" x14ac:dyDescent="0.25">
      <c r="A555" s="54">
        <v>0</v>
      </c>
      <c r="B555" s="138" t="s">
        <v>18</v>
      </c>
      <c r="C555" s="138"/>
      <c r="D555" s="138"/>
      <c r="E555" s="44"/>
      <c r="F555" s="44"/>
      <c r="G555" s="32"/>
      <c r="H555" s="32"/>
      <c r="I555" s="45"/>
      <c r="J555" s="94"/>
      <c r="K555" s="52">
        <f t="shared" si="18"/>
        <v>0</v>
      </c>
      <c r="L555" s="25"/>
      <c r="M555" s="2"/>
    </row>
    <row r="556" spans="1:13" ht="13.5" hidden="1" customHeight="1" x14ac:dyDescent="0.25">
      <c r="A556" s="54">
        <v>0</v>
      </c>
      <c r="B556" s="138" t="s">
        <v>19</v>
      </c>
      <c r="C556" s="138"/>
      <c r="D556" s="138"/>
      <c r="E556" s="44"/>
      <c r="F556" s="44"/>
      <c r="G556" s="32"/>
      <c r="H556" s="32"/>
      <c r="I556" s="45"/>
      <c r="J556" s="94"/>
      <c r="K556" s="52">
        <f t="shared" si="18"/>
        <v>0</v>
      </c>
      <c r="L556" s="25"/>
      <c r="M556" s="2"/>
    </row>
    <row r="557" spans="1:13" ht="13.5" hidden="1" customHeight="1" x14ac:dyDescent="0.25">
      <c r="A557" s="54">
        <v>0</v>
      </c>
      <c r="B557" s="135" t="s">
        <v>8</v>
      </c>
      <c r="C557" s="135"/>
      <c r="D557" s="135"/>
      <c r="E557" s="135"/>
      <c r="F557" s="135"/>
      <c r="G557" s="135"/>
      <c r="H557" s="135"/>
      <c r="I557" s="135"/>
      <c r="J557" s="94"/>
      <c r="K557" s="52">
        <f t="shared" si="18"/>
        <v>0</v>
      </c>
      <c r="L557" s="25"/>
      <c r="M557" s="2"/>
    </row>
    <row r="558" spans="1:13" ht="13.5" hidden="1" customHeight="1" x14ac:dyDescent="0.25">
      <c r="A558" s="54"/>
      <c r="B558" s="7"/>
      <c r="C558" s="42"/>
      <c r="D558" s="42"/>
      <c r="E558" s="99"/>
      <c r="F558" s="99"/>
      <c r="G558" s="38"/>
      <c r="H558" s="38"/>
      <c r="I558" s="38">
        <f>G558*H558/1000</f>
        <v>0</v>
      </c>
      <c r="J558" s="94"/>
      <c r="K558" s="52">
        <f t="shared" si="18"/>
        <v>0</v>
      </c>
      <c r="L558" s="25"/>
      <c r="M558" s="2"/>
    </row>
    <row r="559" spans="1:13" ht="13.5" hidden="1" customHeight="1" x14ac:dyDescent="0.25">
      <c r="A559" s="54"/>
      <c r="B559" s="7"/>
      <c r="C559" s="42"/>
      <c r="D559" s="39"/>
      <c r="E559" s="99"/>
      <c r="F559" s="99"/>
      <c r="G559" s="38"/>
      <c r="H559" s="38"/>
      <c r="I559" s="38">
        <f>G559*H559/1000</f>
        <v>0</v>
      </c>
      <c r="J559" s="94"/>
      <c r="K559" s="52">
        <f t="shared" si="18"/>
        <v>0</v>
      </c>
      <c r="L559" s="25"/>
      <c r="M559" s="2"/>
    </row>
    <row r="560" spans="1:13" ht="13.5" hidden="1" customHeight="1" x14ac:dyDescent="0.25">
      <c r="A560" s="54">
        <v>0</v>
      </c>
      <c r="B560" s="140"/>
      <c r="C560" s="140"/>
      <c r="D560" s="140"/>
      <c r="E560" s="140"/>
      <c r="F560" s="140"/>
      <c r="G560" s="140"/>
      <c r="H560" s="140"/>
      <c r="I560" s="140"/>
      <c r="J560" s="94"/>
      <c r="K560" s="52">
        <f t="shared" si="18"/>
        <v>0</v>
      </c>
      <c r="L560" s="25"/>
      <c r="M560" s="2"/>
    </row>
    <row r="561" spans="1:13" ht="13.5" customHeight="1" x14ac:dyDescent="0.25">
      <c r="A561" s="54">
        <v>0</v>
      </c>
      <c r="B561" s="138" t="s">
        <v>20</v>
      </c>
      <c r="C561" s="138"/>
      <c r="D561" s="138"/>
      <c r="E561" s="44"/>
      <c r="F561" s="44"/>
      <c r="G561" s="32"/>
      <c r="H561" s="32"/>
      <c r="I561" s="45"/>
      <c r="J561" s="94"/>
      <c r="K561" s="52">
        <f t="shared" si="18"/>
        <v>0</v>
      </c>
      <c r="L561" s="25"/>
      <c r="M561" s="2"/>
    </row>
    <row r="562" spans="1:13" ht="13.5" customHeight="1" x14ac:dyDescent="0.25">
      <c r="A562" s="54">
        <v>0</v>
      </c>
      <c r="B562" s="138" t="s">
        <v>21</v>
      </c>
      <c r="C562" s="138"/>
      <c r="D562" s="138"/>
      <c r="E562" s="44"/>
      <c r="F562" s="44"/>
      <c r="G562" s="32"/>
      <c r="H562" s="32"/>
      <c r="I562" s="45"/>
      <c r="J562" s="94"/>
      <c r="K562" s="52">
        <f t="shared" si="18"/>
        <v>0</v>
      </c>
      <c r="L562" s="25"/>
      <c r="M562" s="2"/>
    </row>
    <row r="563" spans="1:13" ht="13.5" customHeight="1" x14ac:dyDescent="0.25">
      <c r="A563" s="54">
        <v>0</v>
      </c>
      <c r="B563" s="135" t="s">
        <v>7</v>
      </c>
      <c r="C563" s="135"/>
      <c r="D563" s="135"/>
      <c r="E563" s="135"/>
      <c r="F563" s="135"/>
      <c r="G563" s="135"/>
      <c r="H563" s="135"/>
      <c r="I563" s="135"/>
      <c r="J563" s="94"/>
      <c r="K563" s="52">
        <f t="shared" si="18"/>
        <v>0</v>
      </c>
      <c r="L563" s="25"/>
      <c r="M563" s="2"/>
    </row>
    <row r="564" spans="1:13" ht="13.5" customHeight="1" x14ac:dyDescent="0.25">
      <c r="A564" s="54" t="s">
        <v>186</v>
      </c>
      <c r="B564" s="69" t="s">
        <v>187</v>
      </c>
      <c r="C564" s="104" t="s">
        <v>284</v>
      </c>
      <c r="D564" s="104" t="s">
        <v>188</v>
      </c>
      <c r="E564" s="69" t="s">
        <v>49</v>
      </c>
      <c r="F564" s="8" t="s">
        <v>225</v>
      </c>
      <c r="G564" s="69">
        <v>22000000</v>
      </c>
      <c r="H564" s="62">
        <v>1</v>
      </c>
      <c r="I564" s="69">
        <f>+H564*G564/1000</f>
        <v>22000</v>
      </c>
      <c r="J564" s="94">
        <v>4212</v>
      </c>
      <c r="K564" s="52">
        <f t="shared" si="18"/>
        <v>22000000</v>
      </c>
      <c r="L564" s="25"/>
      <c r="M564" s="2"/>
    </row>
    <row r="565" spans="1:13" ht="13.5" customHeight="1" x14ac:dyDescent="0.25">
      <c r="A565" s="54">
        <v>0</v>
      </c>
      <c r="B565" s="135" t="s">
        <v>8</v>
      </c>
      <c r="C565" s="135"/>
      <c r="D565" s="135"/>
      <c r="E565" s="135"/>
      <c r="F565" s="135"/>
      <c r="G565" s="135"/>
      <c r="H565" s="135"/>
      <c r="I565" s="135"/>
      <c r="J565" s="94"/>
      <c r="K565" s="52">
        <f t="shared" si="18"/>
        <v>0</v>
      </c>
      <c r="L565" s="25"/>
      <c r="M565" s="2"/>
    </row>
    <row r="566" spans="1:13" ht="13.5" customHeight="1" x14ac:dyDescent="0.25">
      <c r="A566" s="54" t="s">
        <v>631</v>
      </c>
      <c r="B566" s="69" t="s">
        <v>634</v>
      </c>
      <c r="C566" s="104" t="s">
        <v>632</v>
      </c>
      <c r="D566" s="104" t="s">
        <v>633</v>
      </c>
      <c r="E566" s="69" t="s">
        <v>181</v>
      </c>
      <c r="F566" s="69" t="s">
        <v>9</v>
      </c>
      <c r="G566" s="69">
        <v>203760</v>
      </c>
      <c r="H566" s="62">
        <v>1</v>
      </c>
      <c r="I566" s="69">
        <f>+H566*G566/1000</f>
        <v>203.76</v>
      </c>
      <c r="J566" s="94">
        <v>5122</v>
      </c>
      <c r="K566" s="52">
        <f t="shared" si="18"/>
        <v>203760</v>
      </c>
      <c r="L566" s="25"/>
      <c r="M566" s="2"/>
    </row>
    <row r="567" spans="1:13" ht="13.5" customHeight="1" x14ac:dyDescent="0.25">
      <c r="A567" s="54" t="s">
        <v>631</v>
      </c>
      <c r="B567" s="69" t="s">
        <v>634</v>
      </c>
      <c r="C567" s="104" t="s">
        <v>632</v>
      </c>
      <c r="D567" s="104" t="s">
        <v>635</v>
      </c>
      <c r="E567" s="69" t="s">
        <v>181</v>
      </c>
      <c r="F567" s="69" t="s">
        <v>9</v>
      </c>
      <c r="G567" s="69">
        <v>9485.7142857142862</v>
      </c>
      <c r="H567" s="62">
        <v>63</v>
      </c>
      <c r="I567" s="69">
        <f>+H567*G567/1000</f>
        <v>597.6</v>
      </c>
      <c r="J567" s="94">
        <v>5122</v>
      </c>
      <c r="K567" s="52">
        <f t="shared" si="18"/>
        <v>597600</v>
      </c>
      <c r="L567" s="25"/>
      <c r="M567" s="2"/>
    </row>
    <row r="568" spans="1:13" ht="13.5" customHeight="1" x14ac:dyDescent="0.25">
      <c r="A568" s="54"/>
      <c r="B568" s="61"/>
      <c r="C568" s="61"/>
      <c r="D568" s="61"/>
      <c r="E568" s="61"/>
      <c r="F568" s="61"/>
      <c r="G568" s="61"/>
      <c r="H568" s="170"/>
      <c r="I568" s="61"/>
      <c r="J568" s="94"/>
      <c r="K568" s="52">
        <f t="shared" si="18"/>
        <v>0</v>
      </c>
      <c r="L568" s="25"/>
      <c r="M568" s="2"/>
    </row>
    <row r="569" spans="1:13" ht="13.5" customHeight="1" x14ac:dyDescent="0.25">
      <c r="A569" s="54">
        <v>0</v>
      </c>
      <c r="B569" s="138" t="s">
        <v>22</v>
      </c>
      <c r="C569" s="138"/>
      <c r="D569" s="138"/>
      <c r="E569" s="44"/>
      <c r="F569" s="44"/>
      <c r="G569" s="32"/>
      <c r="H569" s="32"/>
      <c r="I569" s="45"/>
      <c r="J569" s="94"/>
      <c r="K569" s="52">
        <f t="shared" si="18"/>
        <v>0</v>
      </c>
      <c r="L569" s="25"/>
      <c r="M569" s="2"/>
    </row>
    <row r="570" spans="1:13" ht="13.5" customHeight="1" x14ac:dyDescent="0.25">
      <c r="A570" s="54">
        <v>0</v>
      </c>
      <c r="B570" s="138" t="s">
        <v>23</v>
      </c>
      <c r="C570" s="138"/>
      <c r="D570" s="138"/>
      <c r="E570" s="44"/>
      <c r="F570" s="44"/>
      <c r="G570" s="32"/>
      <c r="H570" s="32"/>
      <c r="I570" s="45"/>
      <c r="J570" s="94"/>
      <c r="K570" s="52">
        <f t="shared" si="18"/>
        <v>0</v>
      </c>
      <c r="L570" s="25"/>
      <c r="M570" s="2"/>
    </row>
    <row r="571" spans="1:13" ht="13.5" customHeight="1" x14ac:dyDescent="0.25">
      <c r="A571" s="54">
        <v>0</v>
      </c>
      <c r="B571" s="135" t="s">
        <v>7</v>
      </c>
      <c r="C571" s="135"/>
      <c r="D571" s="135"/>
      <c r="E571" s="135"/>
      <c r="F571" s="135"/>
      <c r="G571" s="135"/>
      <c r="H571" s="135"/>
      <c r="I571" s="135"/>
      <c r="J571" s="94"/>
      <c r="K571" s="52">
        <f t="shared" si="18"/>
        <v>0</v>
      </c>
      <c r="L571" s="25"/>
      <c r="M571" s="2"/>
    </row>
    <row r="572" spans="1:13" ht="13.5" customHeight="1" x14ac:dyDescent="0.25">
      <c r="A572" s="54" t="s">
        <v>310</v>
      </c>
      <c r="B572" s="69" t="s">
        <v>81</v>
      </c>
      <c r="C572" s="104" t="s">
        <v>365</v>
      </c>
      <c r="D572" s="104" t="s">
        <v>311</v>
      </c>
      <c r="E572" s="69" t="s">
        <v>49</v>
      </c>
      <c r="F572" s="69" t="s">
        <v>50</v>
      </c>
      <c r="G572" s="69">
        <v>600000</v>
      </c>
      <c r="H572" s="62">
        <v>1</v>
      </c>
      <c r="I572" s="69">
        <f>+H572*G572/1000</f>
        <v>600</v>
      </c>
      <c r="J572" s="94">
        <v>4239</v>
      </c>
      <c r="K572" s="52">
        <f t="shared" si="18"/>
        <v>600000</v>
      </c>
      <c r="L572" s="25"/>
      <c r="M572" s="2"/>
    </row>
    <row r="573" spans="1:13" ht="13.5" hidden="1" customHeight="1" x14ac:dyDescent="0.25">
      <c r="A573" s="54"/>
      <c r="B573" s="135" t="s">
        <v>134</v>
      </c>
      <c r="C573" s="135"/>
      <c r="D573" s="135"/>
      <c r="E573" s="135"/>
      <c r="F573" s="135"/>
      <c r="G573" s="135"/>
      <c r="H573" s="135"/>
      <c r="I573" s="135"/>
      <c r="J573" s="94"/>
      <c r="K573" s="52">
        <f t="shared" si="18"/>
        <v>0</v>
      </c>
      <c r="L573" s="25"/>
      <c r="M573" s="2"/>
    </row>
    <row r="574" spans="1:13" ht="13.5" hidden="1" customHeight="1" x14ac:dyDescent="0.25">
      <c r="A574" s="54"/>
      <c r="B574" s="7"/>
      <c r="C574" s="42"/>
      <c r="D574" s="42"/>
      <c r="E574" s="99"/>
      <c r="F574" s="99"/>
      <c r="G574" s="38"/>
      <c r="H574" s="38"/>
      <c r="I574" s="38">
        <f t="shared" ref="I574" si="37">G574*H574/1000</f>
        <v>0</v>
      </c>
      <c r="J574" s="94"/>
      <c r="K574" s="52">
        <f t="shared" si="18"/>
        <v>0</v>
      </c>
      <c r="L574" s="25"/>
      <c r="M574" s="2"/>
    </row>
    <row r="575" spans="1:13" ht="13.5" customHeight="1" x14ac:dyDescent="0.25">
      <c r="A575" s="54">
        <v>0</v>
      </c>
      <c r="B575" s="135" t="s">
        <v>8</v>
      </c>
      <c r="C575" s="135"/>
      <c r="D575" s="135"/>
      <c r="E575" s="135"/>
      <c r="F575" s="135"/>
      <c r="G575" s="135"/>
      <c r="H575" s="135"/>
      <c r="I575" s="135"/>
      <c r="J575" s="94"/>
      <c r="K575" s="52">
        <f t="shared" si="18"/>
        <v>0</v>
      </c>
      <c r="L575" s="25"/>
      <c r="M575" s="2"/>
    </row>
    <row r="576" spans="1:13" ht="13.5" customHeight="1" x14ac:dyDescent="0.25">
      <c r="A576" s="54" t="s">
        <v>259</v>
      </c>
      <c r="B576" s="108">
        <v>18931120</v>
      </c>
      <c r="C576" s="104" t="s">
        <v>303</v>
      </c>
      <c r="D576" s="104" t="s">
        <v>413</v>
      </c>
      <c r="E576" s="8" t="s">
        <v>49</v>
      </c>
      <c r="F576" s="8" t="s">
        <v>9</v>
      </c>
      <c r="G576" s="69">
        <v>9000</v>
      </c>
      <c r="H576" s="62">
        <v>1</v>
      </c>
      <c r="I576" s="69">
        <f>+H576*G576/1000</f>
        <v>9</v>
      </c>
      <c r="J576" s="94">
        <v>4269</v>
      </c>
      <c r="K576" s="52">
        <f t="shared" si="18"/>
        <v>9000</v>
      </c>
      <c r="L576" s="25"/>
      <c r="M576" s="2"/>
    </row>
    <row r="577" spans="1:13" ht="13.5" customHeight="1" x14ac:dyDescent="0.25">
      <c r="A577" s="54"/>
      <c r="B577" s="100"/>
      <c r="C577" s="6"/>
      <c r="D577" s="6"/>
      <c r="E577" s="69"/>
      <c r="F577" s="69"/>
      <c r="G577" s="18"/>
      <c r="H577" s="170"/>
      <c r="I577" s="18"/>
      <c r="J577" s="94"/>
      <c r="K577" s="52">
        <f t="shared" si="18"/>
        <v>0</v>
      </c>
      <c r="L577" s="25"/>
      <c r="M577" s="2"/>
    </row>
    <row r="578" spans="1:13" ht="13.5" customHeight="1" x14ac:dyDescent="0.25">
      <c r="A578" s="54">
        <v>0</v>
      </c>
      <c r="B578" s="138" t="s">
        <v>36</v>
      </c>
      <c r="C578" s="138"/>
      <c r="D578" s="138"/>
      <c r="E578" s="7"/>
      <c r="F578" s="7"/>
      <c r="G578" s="38"/>
      <c r="H578" s="38"/>
      <c r="I578" s="38">
        <f t="shared" ref="I578" si="38">+H578*G578/1000</f>
        <v>0</v>
      </c>
      <c r="J578" s="94"/>
      <c r="K578" s="52">
        <f t="shared" si="18"/>
        <v>0</v>
      </c>
      <c r="L578" s="25"/>
      <c r="M578" s="2"/>
    </row>
    <row r="579" spans="1:13" ht="13.5" customHeight="1" x14ac:dyDescent="0.25">
      <c r="A579" s="54">
        <v>0</v>
      </c>
      <c r="B579" s="138" t="s">
        <v>37</v>
      </c>
      <c r="C579" s="138"/>
      <c r="D579" s="138"/>
      <c r="E579" s="7"/>
      <c r="F579" s="7"/>
      <c r="G579" s="38"/>
      <c r="H579" s="38"/>
      <c r="I579" s="38"/>
      <c r="J579" s="94"/>
      <c r="K579" s="52">
        <f t="shared" si="18"/>
        <v>0</v>
      </c>
      <c r="L579" s="25"/>
      <c r="M579" s="2"/>
    </row>
    <row r="580" spans="1:13" ht="13.5" customHeight="1" x14ac:dyDescent="0.25">
      <c r="A580" s="54">
        <v>0</v>
      </c>
      <c r="B580" s="135" t="s">
        <v>7</v>
      </c>
      <c r="C580" s="135"/>
      <c r="D580" s="135"/>
      <c r="E580" s="135"/>
      <c r="F580" s="135"/>
      <c r="G580" s="135"/>
      <c r="H580" s="135"/>
      <c r="I580" s="135"/>
      <c r="J580" s="94"/>
      <c r="K580" s="52">
        <f t="shared" si="18"/>
        <v>0</v>
      </c>
      <c r="L580" s="25"/>
      <c r="M580" s="2"/>
    </row>
    <row r="581" spans="1:13" ht="27" customHeight="1" x14ac:dyDescent="0.25">
      <c r="A581" s="33" t="s">
        <v>268</v>
      </c>
      <c r="B581" s="100">
        <v>71241200</v>
      </c>
      <c r="C581" s="104" t="s">
        <v>265</v>
      </c>
      <c r="D581" s="104" t="s">
        <v>309</v>
      </c>
      <c r="E581" s="69" t="s">
        <v>267</v>
      </c>
      <c r="F581" s="69" t="s">
        <v>50</v>
      </c>
      <c r="G581" s="69">
        <v>0</v>
      </c>
      <c r="H581" s="62">
        <v>1</v>
      </c>
      <c r="I581" s="69">
        <f>+H581*G581/1000</f>
        <v>0</v>
      </c>
      <c r="J581" s="94">
        <v>5134</v>
      </c>
      <c r="K581" s="52">
        <f t="shared" si="18"/>
        <v>0</v>
      </c>
      <c r="L581" s="25"/>
      <c r="M581" s="2"/>
    </row>
    <row r="582" spans="1:13" ht="27" customHeight="1" x14ac:dyDescent="0.25">
      <c r="A582" s="33" t="s">
        <v>268</v>
      </c>
      <c r="B582" s="100">
        <v>71241200</v>
      </c>
      <c r="C582" s="104" t="s">
        <v>265</v>
      </c>
      <c r="D582" s="104" t="s">
        <v>464</v>
      </c>
      <c r="E582" s="69" t="s">
        <v>267</v>
      </c>
      <c r="F582" s="69" t="s">
        <v>50</v>
      </c>
      <c r="G582" s="69">
        <v>957000</v>
      </c>
      <c r="H582" s="62">
        <v>1</v>
      </c>
      <c r="I582" s="69">
        <f>+H582*G582/1000</f>
        <v>957</v>
      </c>
      <c r="J582" s="94">
        <v>5134</v>
      </c>
      <c r="K582" s="52">
        <f t="shared" si="18"/>
        <v>957000</v>
      </c>
      <c r="L582" s="25"/>
      <c r="M582" s="2"/>
    </row>
    <row r="583" spans="1:13" ht="27" customHeight="1" x14ac:dyDescent="0.25">
      <c r="A583" s="33" t="s">
        <v>268</v>
      </c>
      <c r="B583" s="100">
        <v>71241200</v>
      </c>
      <c r="C583" s="104" t="s">
        <v>265</v>
      </c>
      <c r="D583" s="120" t="s">
        <v>927</v>
      </c>
      <c r="E583" s="69" t="s">
        <v>267</v>
      </c>
      <c r="F583" s="69" t="s">
        <v>50</v>
      </c>
      <c r="G583" s="69">
        <v>0</v>
      </c>
      <c r="H583" s="62">
        <v>1</v>
      </c>
      <c r="I583" s="69">
        <f>+H583*G583/1000</f>
        <v>0</v>
      </c>
      <c r="J583" s="94">
        <v>5134</v>
      </c>
      <c r="K583" s="52">
        <f t="shared" si="18"/>
        <v>0</v>
      </c>
      <c r="L583" s="25"/>
      <c r="M583" s="2"/>
    </row>
    <row r="584" spans="1:13" ht="13.5" hidden="1" customHeight="1" x14ac:dyDescent="0.25">
      <c r="A584" s="54">
        <v>0</v>
      </c>
      <c r="B584" s="135" t="s">
        <v>35</v>
      </c>
      <c r="C584" s="135"/>
      <c r="D584" s="135"/>
      <c r="E584" s="135"/>
      <c r="F584" s="135"/>
      <c r="G584" s="135"/>
      <c r="H584" s="135"/>
      <c r="I584" s="135"/>
      <c r="J584" s="94"/>
      <c r="K584" s="52">
        <f t="shared" si="18"/>
        <v>0</v>
      </c>
      <c r="L584" s="25"/>
      <c r="M584" s="2"/>
    </row>
    <row r="585" spans="1:13" ht="16.5" x14ac:dyDescent="0.25">
      <c r="A585" s="89"/>
      <c r="B585" s="135" t="s">
        <v>8</v>
      </c>
      <c r="C585" s="135"/>
      <c r="D585" s="135"/>
      <c r="E585" s="135"/>
      <c r="F585" s="135"/>
      <c r="G585" s="135"/>
      <c r="H585" s="135"/>
      <c r="I585" s="135"/>
      <c r="J585" s="94"/>
      <c r="K585" s="52">
        <f t="shared" si="18"/>
        <v>0</v>
      </c>
      <c r="L585" s="25"/>
      <c r="M585" s="2"/>
    </row>
    <row r="586" spans="1:13" ht="13.5" customHeight="1" x14ac:dyDescent="0.25">
      <c r="A586" s="89">
        <v>158</v>
      </c>
      <c r="B586" s="69" t="s">
        <v>312</v>
      </c>
      <c r="C586" s="104" t="s">
        <v>358</v>
      </c>
      <c r="D586" s="104" t="s">
        <v>316</v>
      </c>
      <c r="E586" s="69" t="s">
        <v>267</v>
      </c>
      <c r="F586" s="69" t="s">
        <v>326</v>
      </c>
      <c r="G586" s="69">
        <v>0</v>
      </c>
      <c r="H586" s="62">
        <v>1412</v>
      </c>
      <c r="I586" s="69">
        <f>+H586*G586/1000</f>
        <v>0</v>
      </c>
      <c r="J586" s="94">
        <v>4267</v>
      </c>
      <c r="K586" s="52">
        <f t="shared" si="18"/>
        <v>0</v>
      </c>
      <c r="L586" s="25"/>
      <c r="M586" s="2"/>
    </row>
    <row r="587" spans="1:13" ht="13.5" customHeight="1" x14ac:dyDescent="0.25">
      <c r="A587" s="89">
        <v>158</v>
      </c>
      <c r="B587" s="110">
        <v>15898100</v>
      </c>
      <c r="C587" s="104" t="s">
        <v>359</v>
      </c>
      <c r="D587" s="104" t="s">
        <v>314</v>
      </c>
      <c r="E587" s="69" t="s">
        <v>267</v>
      </c>
      <c r="F587" s="69" t="s">
        <v>326</v>
      </c>
      <c r="G587" s="69">
        <v>0</v>
      </c>
      <c r="H587" s="62">
        <v>11.2</v>
      </c>
      <c r="I587" s="69">
        <f t="shared" ref="I587:I597" si="39">+H587*G587/1000</f>
        <v>0</v>
      </c>
      <c r="J587" s="60">
        <v>4267</v>
      </c>
      <c r="K587" s="52">
        <f t="shared" si="18"/>
        <v>0</v>
      </c>
      <c r="L587" s="25"/>
      <c r="M587" s="2"/>
    </row>
    <row r="588" spans="1:13" ht="13.5" customHeight="1" x14ac:dyDescent="0.25">
      <c r="A588" s="89">
        <v>158</v>
      </c>
      <c r="B588" s="110">
        <v>15872600</v>
      </c>
      <c r="C588" s="104" t="s">
        <v>313</v>
      </c>
      <c r="D588" s="104" t="s">
        <v>315</v>
      </c>
      <c r="E588" s="69" t="s">
        <v>267</v>
      </c>
      <c r="F588" s="69" t="s">
        <v>326</v>
      </c>
      <c r="G588" s="69">
        <v>0</v>
      </c>
      <c r="H588" s="62">
        <v>32.4</v>
      </c>
      <c r="I588" s="69">
        <f t="shared" si="39"/>
        <v>0</v>
      </c>
      <c r="J588" s="60">
        <v>4267</v>
      </c>
      <c r="K588" s="52">
        <f t="shared" si="18"/>
        <v>0</v>
      </c>
      <c r="L588" s="25"/>
      <c r="M588" s="2"/>
    </row>
    <row r="589" spans="1:13" ht="13.5" customHeight="1" x14ac:dyDescent="0.25">
      <c r="A589" s="109" t="s">
        <v>321</v>
      </c>
      <c r="B589" s="110" t="s">
        <v>317</v>
      </c>
      <c r="C589" s="104" t="s">
        <v>360</v>
      </c>
      <c r="D589" s="104" t="s">
        <v>318</v>
      </c>
      <c r="E589" s="69" t="s">
        <v>267</v>
      </c>
      <c r="F589" s="69" t="s">
        <v>326</v>
      </c>
      <c r="G589" s="69">
        <v>0</v>
      </c>
      <c r="H589" s="62">
        <v>1142.2</v>
      </c>
      <c r="I589" s="69">
        <f t="shared" si="39"/>
        <v>0</v>
      </c>
      <c r="J589" s="60">
        <v>4267</v>
      </c>
      <c r="K589" s="52">
        <f t="shared" si="18"/>
        <v>0</v>
      </c>
      <c r="L589" s="25"/>
      <c r="M589" s="2"/>
    </row>
    <row r="590" spans="1:13" ht="13.5" customHeight="1" x14ac:dyDescent="0.25">
      <c r="A590" s="109" t="s">
        <v>321</v>
      </c>
      <c r="B590" s="110" t="s">
        <v>317</v>
      </c>
      <c r="C590" s="104" t="s">
        <v>360</v>
      </c>
      <c r="D590" s="104" t="s">
        <v>319</v>
      </c>
      <c r="E590" s="69" t="s">
        <v>267</v>
      </c>
      <c r="F590" s="69" t="s">
        <v>326</v>
      </c>
      <c r="G590" s="69">
        <v>0</v>
      </c>
      <c r="H590" s="62">
        <v>1142.2</v>
      </c>
      <c r="I590" s="69">
        <f t="shared" si="39"/>
        <v>0</v>
      </c>
      <c r="J590" s="60">
        <v>4267</v>
      </c>
      <c r="K590" s="52">
        <f t="shared" si="18"/>
        <v>0</v>
      </c>
      <c r="L590" s="25"/>
      <c r="M590" s="2"/>
    </row>
    <row r="591" spans="1:13" ht="13.5" customHeight="1" x14ac:dyDescent="0.25">
      <c r="A591" s="109" t="s">
        <v>321</v>
      </c>
      <c r="B591" s="108" t="s">
        <v>322</v>
      </c>
      <c r="C591" s="104" t="s">
        <v>361</v>
      </c>
      <c r="D591" s="104" t="s">
        <v>320</v>
      </c>
      <c r="E591" s="69" t="s">
        <v>267</v>
      </c>
      <c r="F591" s="69" t="s">
        <v>326</v>
      </c>
      <c r="G591" s="69">
        <v>0</v>
      </c>
      <c r="H591" s="62">
        <v>1142.2</v>
      </c>
      <c r="I591" s="69">
        <f t="shared" si="39"/>
        <v>0</v>
      </c>
      <c r="J591" s="60">
        <v>4267</v>
      </c>
      <c r="K591" s="52">
        <f t="shared" si="18"/>
        <v>0</v>
      </c>
      <c r="L591" s="25"/>
      <c r="M591" s="2"/>
    </row>
    <row r="592" spans="1:13" ht="13.5" customHeight="1" x14ac:dyDescent="0.25">
      <c r="A592" s="89">
        <v>158</v>
      </c>
      <c r="B592" s="108">
        <v>15871257</v>
      </c>
      <c r="C592" s="104" t="s">
        <v>362</v>
      </c>
      <c r="D592" s="104" t="s">
        <v>364</v>
      </c>
      <c r="E592" s="69" t="s">
        <v>267</v>
      </c>
      <c r="F592" s="69" t="s">
        <v>326</v>
      </c>
      <c r="G592" s="69">
        <v>0</v>
      </c>
      <c r="H592" s="62">
        <v>10.5</v>
      </c>
      <c r="I592" s="69">
        <f t="shared" si="39"/>
        <v>0</v>
      </c>
      <c r="J592" s="60">
        <v>4267</v>
      </c>
      <c r="K592" s="52">
        <f t="shared" si="18"/>
        <v>0</v>
      </c>
      <c r="L592" s="25"/>
      <c r="M592" s="2"/>
    </row>
    <row r="593" spans="1:13" ht="13.5" customHeight="1" x14ac:dyDescent="0.25">
      <c r="A593" s="89">
        <v>158</v>
      </c>
      <c r="B593" s="108">
        <v>15871257</v>
      </c>
      <c r="C593" s="104" t="s">
        <v>362</v>
      </c>
      <c r="D593" s="104" t="s">
        <v>323</v>
      </c>
      <c r="E593" s="69" t="s">
        <v>267</v>
      </c>
      <c r="F593" s="69" t="s">
        <v>326</v>
      </c>
      <c r="G593" s="69">
        <v>0</v>
      </c>
      <c r="H593" s="62">
        <v>4</v>
      </c>
      <c r="I593" s="69">
        <f t="shared" si="39"/>
        <v>0</v>
      </c>
      <c r="J593" s="60">
        <v>4267</v>
      </c>
      <c r="K593" s="52">
        <f t="shared" si="18"/>
        <v>0</v>
      </c>
      <c r="L593" s="25"/>
      <c r="M593" s="2"/>
    </row>
    <row r="594" spans="1:13" ht="13.5" customHeight="1" x14ac:dyDescent="0.25">
      <c r="A594" s="89">
        <v>158</v>
      </c>
      <c r="B594" s="108">
        <v>15821400</v>
      </c>
      <c r="C594" s="104" t="s">
        <v>363</v>
      </c>
      <c r="D594" s="104" t="s">
        <v>324</v>
      </c>
      <c r="E594" s="69" t="s">
        <v>267</v>
      </c>
      <c r="F594" s="69" t="s">
        <v>326</v>
      </c>
      <c r="G594" s="69">
        <v>0</v>
      </c>
      <c r="H594" s="62">
        <v>89.2</v>
      </c>
      <c r="I594" s="69">
        <f t="shared" si="39"/>
        <v>0</v>
      </c>
      <c r="J594" s="60">
        <v>4267</v>
      </c>
      <c r="K594" s="52">
        <f t="shared" si="18"/>
        <v>0</v>
      </c>
      <c r="L594" s="25"/>
      <c r="M594" s="2"/>
    </row>
    <row r="595" spans="1:13" ht="13.5" customHeight="1" x14ac:dyDescent="0.25">
      <c r="A595" s="89">
        <v>159</v>
      </c>
      <c r="B595" s="108">
        <v>15871257</v>
      </c>
      <c r="C595" s="104" t="s">
        <v>362</v>
      </c>
      <c r="D595" s="104" t="s">
        <v>325</v>
      </c>
      <c r="E595" s="69" t="s">
        <v>267</v>
      </c>
      <c r="F595" s="69" t="s">
        <v>326</v>
      </c>
      <c r="G595" s="69">
        <v>0</v>
      </c>
      <c r="H595" s="62">
        <v>4.9000000000000004</v>
      </c>
      <c r="I595" s="69">
        <f t="shared" si="39"/>
        <v>0</v>
      </c>
      <c r="J595" s="60">
        <v>4267</v>
      </c>
      <c r="K595" s="52">
        <f t="shared" si="18"/>
        <v>0</v>
      </c>
      <c r="L595" s="25"/>
      <c r="M595" s="2"/>
    </row>
    <row r="596" spans="1:13" ht="13.5" customHeight="1" x14ac:dyDescent="0.25">
      <c r="A596" s="89" t="s">
        <v>401</v>
      </c>
      <c r="B596" s="108">
        <v>15618000</v>
      </c>
      <c r="C596" s="104" t="s">
        <v>411</v>
      </c>
      <c r="D596" s="104" t="s">
        <v>402</v>
      </c>
      <c r="E596" s="69" t="s">
        <v>267</v>
      </c>
      <c r="F596" s="69" t="s">
        <v>326</v>
      </c>
      <c r="G596" s="69">
        <v>0</v>
      </c>
      <c r="H596" s="62">
        <v>292</v>
      </c>
      <c r="I596" s="69">
        <f t="shared" si="39"/>
        <v>0</v>
      </c>
      <c r="J596" s="60">
        <v>4267</v>
      </c>
      <c r="K596" s="52">
        <f t="shared" si="18"/>
        <v>0</v>
      </c>
      <c r="L596" s="25"/>
      <c r="M596" s="2"/>
    </row>
    <row r="597" spans="1:13" ht="13.5" customHeight="1" x14ac:dyDescent="0.25">
      <c r="A597" s="89" t="s">
        <v>403</v>
      </c>
      <c r="B597" s="108" t="s">
        <v>404</v>
      </c>
      <c r="C597" s="104" t="s">
        <v>412</v>
      </c>
      <c r="D597" s="104" t="s">
        <v>405</v>
      </c>
      <c r="E597" s="69" t="s">
        <v>267</v>
      </c>
      <c r="F597" s="69" t="s">
        <v>326</v>
      </c>
      <c r="G597" s="69">
        <v>0</v>
      </c>
      <c r="H597" s="62">
        <v>2525</v>
      </c>
      <c r="I597" s="69">
        <f t="shared" si="39"/>
        <v>0</v>
      </c>
      <c r="J597" s="60">
        <v>4267</v>
      </c>
      <c r="K597" s="52">
        <f t="shared" si="18"/>
        <v>0</v>
      </c>
      <c r="L597" s="25"/>
      <c r="M597" s="2"/>
    </row>
    <row r="598" spans="1:13" ht="13.5" customHeight="1" x14ac:dyDescent="0.25">
      <c r="A598" s="90"/>
      <c r="B598" s="67"/>
      <c r="C598" s="64"/>
      <c r="D598" s="68"/>
      <c r="E598" s="63"/>
      <c r="F598" s="63"/>
      <c r="G598" s="63"/>
      <c r="H598" s="175"/>
      <c r="I598" s="63"/>
      <c r="J598" s="94"/>
      <c r="K598" s="52">
        <f t="shared" si="18"/>
        <v>0</v>
      </c>
      <c r="L598" s="25"/>
      <c r="M598" s="2"/>
    </row>
    <row r="599" spans="1:13" ht="13.5" customHeight="1" x14ac:dyDescent="0.25">
      <c r="A599" s="34">
        <v>0</v>
      </c>
      <c r="B599" s="139" t="s">
        <v>161</v>
      </c>
      <c r="C599" s="139"/>
      <c r="D599" s="139"/>
      <c r="E599" s="66"/>
      <c r="F599" s="66"/>
      <c r="G599" s="10"/>
      <c r="H599" s="18"/>
      <c r="I599" s="63"/>
      <c r="J599" s="34"/>
      <c r="K599" s="52">
        <f t="shared" si="18"/>
        <v>0</v>
      </c>
      <c r="L599" s="25"/>
      <c r="M599" s="2"/>
    </row>
    <row r="600" spans="1:13" ht="13.5" customHeight="1" x14ac:dyDescent="0.25">
      <c r="A600" s="34">
        <v>0</v>
      </c>
      <c r="B600" s="138" t="s">
        <v>160</v>
      </c>
      <c r="C600" s="138"/>
      <c r="D600" s="138"/>
      <c r="E600" s="66"/>
      <c r="F600" s="66"/>
      <c r="G600" s="10"/>
      <c r="H600" s="18"/>
      <c r="I600" s="18"/>
      <c r="J600" s="34"/>
      <c r="K600" s="52">
        <f t="shared" si="18"/>
        <v>0</v>
      </c>
      <c r="L600" s="25"/>
      <c r="M600" s="2"/>
    </row>
    <row r="601" spans="1:13" ht="13.5" hidden="1" customHeight="1" x14ac:dyDescent="0.25">
      <c r="A601" s="34"/>
      <c r="B601" s="135" t="s">
        <v>8</v>
      </c>
      <c r="C601" s="135"/>
      <c r="D601" s="135"/>
      <c r="E601" s="135"/>
      <c r="F601" s="135"/>
      <c r="G601" s="135"/>
      <c r="H601" s="135"/>
      <c r="I601" s="135"/>
      <c r="J601" s="34"/>
      <c r="K601" s="52">
        <f t="shared" si="18"/>
        <v>0</v>
      </c>
      <c r="L601" s="25"/>
      <c r="M601" s="2"/>
    </row>
    <row r="602" spans="1:13" ht="13.5" customHeight="1" x14ac:dyDescent="0.25">
      <c r="A602" s="34"/>
      <c r="B602" s="135" t="s">
        <v>7</v>
      </c>
      <c r="C602" s="135"/>
      <c r="D602" s="135"/>
      <c r="E602" s="135"/>
      <c r="F602" s="135"/>
      <c r="G602" s="135"/>
      <c r="H602" s="135"/>
      <c r="I602" s="135"/>
      <c r="J602" s="34"/>
      <c r="K602" s="52">
        <f t="shared" si="18"/>
        <v>0</v>
      </c>
      <c r="L602" s="25"/>
      <c r="M602" s="2"/>
    </row>
    <row r="603" spans="1:13" ht="13.5" customHeight="1" x14ac:dyDescent="0.25">
      <c r="A603" s="34" t="s">
        <v>268</v>
      </c>
      <c r="B603" s="108">
        <v>71241200</v>
      </c>
      <c r="C603" s="115" t="s">
        <v>265</v>
      </c>
      <c r="D603" s="115" t="s">
        <v>456</v>
      </c>
      <c r="E603" s="69" t="s">
        <v>267</v>
      </c>
      <c r="F603" s="69" t="s">
        <v>50</v>
      </c>
      <c r="G603" s="69">
        <v>0</v>
      </c>
      <c r="H603" s="62">
        <v>1</v>
      </c>
      <c r="I603" s="69">
        <v>0</v>
      </c>
      <c r="J603" s="34">
        <v>5134</v>
      </c>
      <c r="K603" s="52"/>
      <c r="L603" s="25"/>
      <c r="M603" s="2"/>
    </row>
    <row r="604" spans="1:13" ht="13.5" customHeight="1" x14ac:dyDescent="0.25">
      <c r="A604" s="34">
        <v>713</v>
      </c>
      <c r="B604" s="108">
        <v>71351540</v>
      </c>
      <c r="C604" s="115" t="s">
        <v>273</v>
      </c>
      <c r="D604" s="115" t="s">
        <v>689</v>
      </c>
      <c r="E604" s="69" t="s">
        <v>267</v>
      </c>
      <c r="F604" s="69" t="s">
        <v>50</v>
      </c>
      <c r="G604" s="69">
        <v>0</v>
      </c>
      <c r="H604" s="62">
        <v>1</v>
      </c>
      <c r="I604" s="69">
        <v>0</v>
      </c>
      <c r="J604" s="34">
        <v>5113</v>
      </c>
      <c r="K604" s="52"/>
      <c r="L604" s="25"/>
      <c r="M604" s="2"/>
    </row>
    <row r="605" spans="1:13" ht="13.5" customHeight="1" x14ac:dyDescent="0.25">
      <c r="A605" s="54"/>
      <c r="B605" s="135" t="s">
        <v>134</v>
      </c>
      <c r="C605" s="135"/>
      <c r="D605" s="135"/>
      <c r="E605" s="135"/>
      <c r="F605" s="135"/>
      <c r="G605" s="135"/>
      <c r="H605" s="135"/>
      <c r="I605" s="135"/>
      <c r="J605" s="34"/>
      <c r="K605" s="52">
        <f t="shared" si="18"/>
        <v>0</v>
      </c>
      <c r="L605" s="25"/>
      <c r="M605" s="2"/>
    </row>
    <row r="606" spans="1:13" ht="13.5" customHeight="1" x14ac:dyDescent="0.25">
      <c r="A606" s="54" t="s">
        <v>269</v>
      </c>
      <c r="B606" s="108">
        <v>45211131</v>
      </c>
      <c r="C606" s="115" t="s">
        <v>691</v>
      </c>
      <c r="D606" s="115" t="s">
        <v>690</v>
      </c>
      <c r="E606" s="69" t="s">
        <v>267</v>
      </c>
      <c r="F606" s="69" t="s">
        <v>50</v>
      </c>
      <c r="G606" s="69">
        <v>0</v>
      </c>
      <c r="H606" s="62">
        <v>1</v>
      </c>
      <c r="I606" s="69">
        <v>0</v>
      </c>
      <c r="J606" s="34">
        <v>5113</v>
      </c>
      <c r="K606" s="52"/>
      <c r="L606" s="25"/>
      <c r="M606" s="2"/>
    </row>
    <row r="607" spans="1:13" ht="13.5" customHeight="1" x14ac:dyDescent="0.25">
      <c r="A607" s="33"/>
      <c r="B607" s="100"/>
      <c r="C607" s="6"/>
      <c r="D607" s="96"/>
      <c r="E607" s="7"/>
      <c r="F607" s="7"/>
      <c r="G607" s="10"/>
      <c r="H607" s="18"/>
      <c r="I607" s="18"/>
      <c r="J607" s="34"/>
      <c r="K607" s="52">
        <f t="shared" si="18"/>
        <v>0</v>
      </c>
      <c r="L607" s="25"/>
      <c r="M607" s="2"/>
    </row>
    <row r="608" spans="1:13" ht="13.5" hidden="1" customHeight="1" x14ac:dyDescent="0.25">
      <c r="A608" s="28">
        <v>0</v>
      </c>
      <c r="B608" s="138" t="s">
        <v>178</v>
      </c>
      <c r="C608" s="138"/>
      <c r="D608" s="138"/>
      <c r="E608" s="66"/>
      <c r="F608" s="66"/>
      <c r="G608" s="62"/>
      <c r="H608" s="18"/>
      <c r="I608" s="62"/>
      <c r="J608" s="34"/>
      <c r="K608" s="52">
        <f t="shared" si="18"/>
        <v>0</v>
      </c>
      <c r="L608" s="25"/>
      <c r="M608" s="2"/>
    </row>
    <row r="609" spans="1:13" ht="13.5" hidden="1" customHeight="1" x14ac:dyDescent="0.25">
      <c r="A609" s="33"/>
      <c r="B609" s="135" t="s">
        <v>7</v>
      </c>
      <c r="C609" s="135"/>
      <c r="D609" s="135"/>
      <c r="E609" s="135"/>
      <c r="F609" s="135"/>
      <c r="G609" s="135"/>
      <c r="H609" s="135"/>
      <c r="I609" s="135"/>
      <c r="J609" s="34"/>
      <c r="K609" s="52">
        <f t="shared" si="18"/>
        <v>0</v>
      </c>
      <c r="L609" s="25"/>
      <c r="M609" s="2"/>
    </row>
    <row r="610" spans="1:13" ht="13.5" hidden="1" customHeight="1" x14ac:dyDescent="0.25">
      <c r="B610" s="137"/>
      <c r="C610" s="137"/>
      <c r="D610" s="137"/>
      <c r="E610" s="137"/>
      <c r="F610" s="137"/>
      <c r="G610" s="137"/>
      <c r="H610" s="137"/>
      <c r="I610" s="137"/>
      <c r="J610" s="34"/>
      <c r="K610" s="52">
        <f t="shared" si="18"/>
        <v>0</v>
      </c>
      <c r="L610" s="25"/>
      <c r="M610" s="2"/>
    </row>
    <row r="611" spans="1:13" ht="13.5" customHeight="1" x14ac:dyDescent="0.25">
      <c r="B611" s="136" t="s">
        <v>32</v>
      </c>
      <c r="C611" s="136"/>
      <c r="D611" s="136"/>
      <c r="E611" s="136"/>
      <c r="F611" s="136"/>
      <c r="G611" s="136"/>
      <c r="H611" s="136"/>
      <c r="I611" s="55">
        <f>SUM(I25:I610)</f>
        <v>733760.47655000002</v>
      </c>
      <c r="J611" s="95"/>
      <c r="K611" s="43">
        <f>SUM(K25:K610)</f>
        <v>733760476.55000007</v>
      </c>
      <c r="L611" s="25"/>
      <c r="M611" s="2"/>
    </row>
    <row r="612" spans="1:13" ht="13.5" customHeight="1" x14ac:dyDescent="0.25">
      <c r="C612" s="47"/>
      <c r="D612" s="36"/>
      <c r="E612" s="46"/>
      <c r="F612" s="46"/>
      <c r="G612" s="48"/>
      <c r="H612" s="48"/>
      <c r="I612" s="48"/>
      <c r="J612" s="28"/>
      <c r="K612" s="43"/>
      <c r="L612" s="25"/>
      <c r="M612" s="2"/>
    </row>
    <row r="613" spans="1:13" ht="13.5" customHeight="1" x14ac:dyDescent="0.25">
      <c r="C613" s="47"/>
      <c r="D613" s="36"/>
      <c r="E613" s="46"/>
      <c r="F613" s="46"/>
      <c r="G613" s="48"/>
      <c r="H613" s="48"/>
      <c r="I613" s="48"/>
      <c r="J613" s="28"/>
      <c r="K613" s="43"/>
      <c r="L613" s="25"/>
      <c r="M613" s="2"/>
    </row>
    <row r="614" spans="1:13" ht="13.5" customHeight="1" x14ac:dyDescent="0.25">
      <c r="C614" s="47"/>
      <c r="D614" s="36"/>
      <c r="E614" s="46"/>
      <c r="F614" s="46"/>
      <c r="G614" s="48"/>
      <c r="H614" s="48"/>
      <c r="I614" s="48"/>
      <c r="J614" s="28"/>
      <c r="K614" s="43"/>
      <c r="L614" s="25"/>
      <c r="M614" s="2"/>
    </row>
    <row r="615" spans="1:13" ht="13.5" customHeight="1" x14ac:dyDescent="0.25">
      <c r="C615" s="47"/>
      <c r="D615" s="36"/>
      <c r="E615" s="46"/>
      <c r="F615" s="46"/>
      <c r="G615" s="48"/>
      <c r="H615" s="48"/>
      <c r="I615" s="48"/>
      <c r="J615" s="28"/>
      <c r="K615" s="43"/>
      <c r="L615" s="25"/>
      <c r="M615" s="2"/>
    </row>
    <row r="616" spans="1:13" ht="13.5" customHeight="1" x14ac:dyDescent="0.25">
      <c r="C616" s="47"/>
      <c r="D616" s="36"/>
      <c r="E616" s="46"/>
      <c r="F616" s="46"/>
      <c r="G616" s="48"/>
      <c r="H616" s="48"/>
      <c r="I616" s="48"/>
      <c r="J616" s="28"/>
      <c r="K616" s="43"/>
      <c r="L616" s="25"/>
      <c r="M616" s="2"/>
    </row>
    <row r="617" spans="1:13" ht="13.5" customHeight="1" x14ac:dyDescent="0.25">
      <c r="E617" s="46"/>
      <c r="F617" s="46"/>
      <c r="G617" s="48"/>
      <c r="H617" s="48"/>
      <c r="I617" s="48"/>
      <c r="J617" s="28"/>
      <c r="K617" s="43"/>
      <c r="L617" s="25"/>
      <c r="M617" s="2"/>
    </row>
    <row r="618" spans="1:13" ht="13.5" customHeight="1" x14ac:dyDescent="0.25">
      <c r="C618" s="47"/>
      <c r="D618" s="36"/>
      <c r="E618" s="46"/>
      <c r="F618" s="46"/>
      <c r="G618" s="48"/>
      <c r="H618" s="48"/>
      <c r="I618" s="48"/>
      <c r="J618" s="28"/>
      <c r="K618" s="43"/>
      <c r="L618" s="25"/>
      <c r="M618" s="2"/>
    </row>
    <row r="619" spans="1:13" ht="13.5" customHeight="1" x14ac:dyDescent="0.25">
      <c r="C619" s="47"/>
      <c r="D619" s="36"/>
      <c r="E619" s="46"/>
      <c r="F619" s="46"/>
      <c r="G619" s="49"/>
      <c r="H619" s="48"/>
      <c r="I619" s="48"/>
      <c r="J619" s="28"/>
      <c r="K619" s="43"/>
      <c r="L619" s="25"/>
      <c r="M619" s="2"/>
    </row>
    <row r="620" spans="1:13" ht="13.5" customHeight="1" x14ac:dyDescent="0.25">
      <c r="C620" s="47"/>
      <c r="D620" s="36"/>
      <c r="E620" s="46"/>
      <c r="F620" s="46"/>
      <c r="G620" s="48"/>
      <c r="H620" s="48"/>
      <c r="I620" s="48"/>
      <c r="J620" s="28"/>
      <c r="K620" s="43"/>
      <c r="L620" s="25"/>
      <c r="M620" s="2"/>
    </row>
    <row r="621" spans="1:13" ht="13.5" customHeight="1" x14ac:dyDescent="0.25">
      <c r="C621" s="47"/>
      <c r="D621" s="36"/>
      <c r="E621" s="46"/>
      <c r="F621" s="46"/>
      <c r="G621" s="48"/>
      <c r="H621" s="48"/>
      <c r="I621" s="48"/>
      <c r="J621" s="28"/>
      <c r="K621" s="43"/>
      <c r="L621" s="25"/>
      <c r="M621" s="2"/>
    </row>
    <row r="622" spans="1:13" ht="13.5" customHeight="1" x14ac:dyDescent="0.25">
      <c r="C622" s="47"/>
      <c r="D622" s="36"/>
      <c r="E622" s="46"/>
      <c r="F622" s="46"/>
      <c r="G622" s="48"/>
      <c r="H622" s="48"/>
      <c r="I622" s="48"/>
      <c r="J622" s="28"/>
      <c r="K622" s="43"/>
      <c r="L622" s="25"/>
      <c r="M622" s="2"/>
    </row>
    <row r="623" spans="1:13" ht="13.5" customHeight="1" x14ac:dyDescent="0.25">
      <c r="C623" s="47"/>
      <c r="D623" s="36"/>
      <c r="E623" s="46"/>
      <c r="F623" s="46"/>
      <c r="G623" s="48"/>
      <c r="H623" s="48"/>
      <c r="I623" s="48"/>
      <c r="J623" s="28"/>
      <c r="K623" s="43"/>
      <c r="L623" s="25"/>
      <c r="M623" s="2"/>
    </row>
    <row r="624" spans="1:13" ht="13.5" customHeight="1" x14ac:dyDescent="0.25">
      <c r="C624" s="47"/>
      <c r="D624" s="36"/>
      <c r="E624" s="46"/>
      <c r="F624" s="46"/>
      <c r="G624" s="48"/>
      <c r="H624" s="48"/>
      <c r="I624" s="48"/>
      <c r="J624" s="28"/>
      <c r="K624" s="43"/>
      <c r="L624" s="25"/>
      <c r="M624" s="2"/>
    </row>
    <row r="625" spans="3:13" ht="13.5" customHeight="1" x14ac:dyDescent="0.25">
      <c r="C625" s="47"/>
      <c r="D625" s="36"/>
      <c r="E625" s="46"/>
      <c r="F625" s="46"/>
      <c r="G625" s="48"/>
      <c r="H625" s="48"/>
      <c r="I625" s="48"/>
      <c r="J625" s="28"/>
      <c r="K625" s="43"/>
      <c r="L625" s="25"/>
      <c r="M625" s="2"/>
    </row>
    <row r="626" spans="3:13" ht="13.5" customHeight="1" x14ac:dyDescent="0.25">
      <c r="C626" s="47"/>
      <c r="D626" s="36"/>
      <c r="E626" s="46"/>
      <c r="F626" s="46"/>
      <c r="G626" s="48"/>
      <c r="H626" s="48"/>
      <c r="I626" s="48"/>
      <c r="J626" s="28"/>
      <c r="K626" s="43"/>
      <c r="L626" s="25"/>
      <c r="M626" s="2"/>
    </row>
    <row r="627" spans="3:13" ht="13.5" customHeight="1" x14ac:dyDescent="0.25">
      <c r="C627" s="47"/>
      <c r="D627" s="36"/>
      <c r="E627" s="46"/>
      <c r="F627" s="46"/>
      <c r="G627" s="48"/>
      <c r="H627" s="48"/>
      <c r="I627" s="48"/>
      <c r="J627" s="28"/>
      <c r="K627" s="43"/>
      <c r="L627" s="25"/>
      <c r="M627" s="2"/>
    </row>
    <row r="628" spans="3:13" ht="13.5" customHeight="1" x14ac:dyDescent="0.25">
      <c r="C628" s="47"/>
      <c r="D628" s="36"/>
      <c r="E628" s="46"/>
      <c r="F628" s="46"/>
      <c r="G628" s="48"/>
      <c r="H628" s="48"/>
      <c r="I628" s="48"/>
      <c r="J628" s="50"/>
      <c r="K628" s="43"/>
      <c r="L628" s="25"/>
      <c r="M628" s="2"/>
    </row>
    <row r="629" spans="3:13" ht="13.5" customHeight="1" x14ac:dyDescent="0.25">
      <c r="C629" s="47"/>
      <c r="D629" s="36"/>
      <c r="E629" s="46"/>
      <c r="F629" s="46"/>
      <c r="G629" s="48"/>
      <c r="H629" s="48"/>
      <c r="I629" s="48"/>
      <c r="J629" s="28"/>
      <c r="K629" s="43"/>
      <c r="L629" s="25"/>
      <c r="M629" s="2"/>
    </row>
    <row r="630" spans="3:13" ht="13.5" customHeight="1" x14ac:dyDescent="0.25">
      <c r="C630" s="47"/>
      <c r="D630" s="36"/>
      <c r="E630" s="46"/>
      <c r="F630" s="46"/>
      <c r="G630" s="48"/>
      <c r="H630" s="48"/>
      <c r="I630" s="48"/>
      <c r="J630" s="28"/>
      <c r="K630" s="43"/>
      <c r="L630" s="25"/>
      <c r="M630" s="2"/>
    </row>
    <row r="631" spans="3:13" ht="13.5" customHeight="1" x14ac:dyDescent="0.25">
      <c r="C631" s="47"/>
      <c r="D631" s="36"/>
      <c r="E631" s="46"/>
      <c r="F631" s="46"/>
      <c r="G631" s="48"/>
      <c r="H631" s="48"/>
      <c r="I631" s="48"/>
      <c r="J631" s="28"/>
      <c r="K631" s="43"/>
      <c r="L631" s="25"/>
      <c r="M631" s="2"/>
    </row>
    <row r="632" spans="3:13" ht="13.5" customHeight="1" x14ac:dyDescent="0.25">
      <c r="C632" s="47"/>
      <c r="D632" s="36"/>
      <c r="E632" s="46"/>
      <c r="F632" s="46"/>
      <c r="G632" s="48"/>
      <c r="H632" s="48"/>
      <c r="I632" s="48"/>
      <c r="J632" s="28"/>
      <c r="K632" s="43"/>
      <c r="L632" s="25"/>
      <c r="M632" s="2"/>
    </row>
    <row r="633" spans="3:13" ht="13.5" customHeight="1" x14ac:dyDescent="0.25">
      <c r="C633" s="47"/>
      <c r="D633" s="36"/>
      <c r="E633" s="46"/>
      <c r="F633" s="46"/>
      <c r="G633" s="48"/>
      <c r="H633" s="48"/>
      <c r="I633" s="48"/>
      <c r="J633" s="28"/>
      <c r="K633" s="43"/>
      <c r="L633" s="25"/>
      <c r="M633" s="2"/>
    </row>
    <row r="634" spans="3:13" ht="13.5" customHeight="1" x14ac:dyDescent="0.25">
      <c r="C634" s="47"/>
      <c r="D634" s="36"/>
      <c r="E634" s="46"/>
      <c r="F634" s="46"/>
      <c r="G634" s="48"/>
      <c r="H634" s="48"/>
      <c r="I634" s="48"/>
      <c r="J634" s="28"/>
      <c r="K634" s="43"/>
      <c r="L634" s="25"/>
      <c r="M634" s="2"/>
    </row>
    <row r="635" spans="3:13" ht="13.5" customHeight="1" x14ac:dyDescent="0.25">
      <c r="C635" s="47"/>
      <c r="D635" s="36"/>
      <c r="E635" s="46"/>
      <c r="F635" s="46"/>
      <c r="G635" s="48"/>
      <c r="H635" s="48"/>
      <c r="I635" s="48"/>
      <c r="J635" s="28"/>
      <c r="K635" s="43"/>
      <c r="L635" s="25"/>
      <c r="M635" s="2"/>
    </row>
    <row r="636" spans="3:13" ht="13.5" customHeight="1" x14ac:dyDescent="0.25">
      <c r="C636" s="47"/>
      <c r="D636" s="36"/>
      <c r="E636" s="46"/>
      <c r="F636" s="46"/>
      <c r="G636" s="48"/>
      <c r="H636" s="48"/>
      <c r="I636" s="48"/>
      <c r="J636" s="28"/>
      <c r="K636" s="43"/>
      <c r="L636" s="25"/>
      <c r="M636" s="2"/>
    </row>
    <row r="637" spans="3:13" ht="13.5" customHeight="1" x14ac:dyDescent="0.25">
      <c r="C637" s="47"/>
      <c r="D637" s="36"/>
      <c r="E637" s="46"/>
      <c r="F637" s="46"/>
      <c r="G637" s="48"/>
      <c r="H637" s="48"/>
      <c r="I637" s="48"/>
      <c r="J637" s="28"/>
      <c r="K637" s="43"/>
      <c r="L637" s="25"/>
      <c r="M637" s="2"/>
    </row>
    <row r="638" spans="3:13" ht="13.5" customHeight="1" x14ac:dyDescent="0.25">
      <c r="C638" s="47"/>
      <c r="D638" s="36"/>
      <c r="E638" s="46"/>
      <c r="F638" s="46"/>
      <c r="G638" s="48"/>
      <c r="H638" s="48"/>
      <c r="I638" s="48"/>
      <c r="J638" s="28"/>
      <c r="K638" s="43"/>
      <c r="L638" s="25"/>
      <c r="M638" s="2"/>
    </row>
    <row r="639" spans="3:13" ht="13.5" customHeight="1" x14ac:dyDescent="0.25">
      <c r="C639" s="47"/>
      <c r="D639" s="36"/>
      <c r="E639" s="46"/>
      <c r="F639" s="46"/>
      <c r="G639" s="48"/>
      <c r="H639" s="48"/>
      <c r="I639" s="48"/>
      <c r="J639" s="28"/>
      <c r="K639" s="43"/>
      <c r="L639" s="25"/>
      <c r="M639" s="2"/>
    </row>
    <row r="640" spans="3:13" ht="13.5" customHeight="1" x14ac:dyDescent="0.25">
      <c r="C640" s="47"/>
      <c r="D640" s="36"/>
      <c r="E640" s="46"/>
      <c r="F640" s="46"/>
      <c r="G640" s="48"/>
      <c r="H640" s="48"/>
      <c r="I640" s="48"/>
      <c r="J640" s="28"/>
      <c r="K640" s="43"/>
      <c r="L640" s="25"/>
      <c r="M640" s="2"/>
    </row>
    <row r="641" spans="3:13" ht="13.5" customHeight="1" x14ac:dyDescent="0.25">
      <c r="C641" s="47"/>
      <c r="D641" s="36"/>
      <c r="E641" s="46"/>
      <c r="F641" s="46"/>
      <c r="G641" s="48"/>
      <c r="H641" s="48"/>
      <c r="I641" s="48"/>
      <c r="J641" s="28"/>
      <c r="K641" s="43"/>
      <c r="L641" s="25"/>
      <c r="M641" s="2"/>
    </row>
    <row r="642" spans="3:13" ht="15" customHeight="1" x14ac:dyDescent="0.25">
      <c r="C642" s="47"/>
      <c r="D642" s="36"/>
      <c r="E642" s="46"/>
      <c r="F642" s="46"/>
      <c r="G642" s="48"/>
      <c r="H642" s="48"/>
      <c r="I642" s="48"/>
      <c r="J642" s="28"/>
      <c r="K642" s="43"/>
      <c r="L642" s="25"/>
      <c r="M642" s="2"/>
    </row>
    <row r="643" spans="3:13" ht="15" customHeight="1" x14ac:dyDescent="0.25">
      <c r="C643" s="47"/>
      <c r="D643" s="36"/>
      <c r="E643" s="46"/>
      <c r="F643" s="46"/>
      <c r="G643" s="48"/>
      <c r="H643" s="48"/>
      <c r="I643" s="48"/>
      <c r="J643" s="28"/>
      <c r="K643" s="43"/>
      <c r="L643" s="25"/>
      <c r="M643" s="2"/>
    </row>
    <row r="644" spans="3:13" ht="13.5" customHeight="1" x14ac:dyDescent="0.25">
      <c r="C644" s="47"/>
      <c r="D644" s="36"/>
      <c r="E644" s="46"/>
      <c r="F644" s="46"/>
      <c r="G644" s="48"/>
      <c r="H644" s="48"/>
      <c r="I644" s="48"/>
      <c r="J644" s="28"/>
      <c r="K644" s="43"/>
      <c r="L644" s="25"/>
      <c r="M644" s="2"/>
    </row>
    <row r="645" spans="3:13" ht="13.5" customHeight="1" x14ac:dyDescent="0.25">
      <c r="C645" s="47"/>
      <c r="D645" s="36"/>
      <c r="E645" s="46"/>
      <c r="F645" s="46"/>
      <c r="G645" s="48"/>
      <c r="H645" s="48"/>
      <c r="I645" s="48"/>
      <c r="J645" s="28"/>
      <c r="K645" s="43"/>
      <c r="L645" s="25"/>
      <c r="M645" s="2"/>
    </row>
    <row r="646" spans="3:13" ht="13.5" customHeight="1" x14ac:dyDescent="0.25">
      <c r="C646" s="47"/>
      <c r="D646" s="36"/>
      <c r="E646" s="46"/>
      <c r="F646" s="46"/>
      <c r="G646" s="48"/>
      <c r="H646" s="48"/>
      <c r="I646" s="48"/>
      <c r="J646" s="28"/>
      <c r="K646" s="43"/>
      <c r="L646" s="25"/>
      <c r="M646" s="2"/>
    </row>
    <row r="647" spans="3:13" ht="13.5" customHeight="1" x14ac:dyDescent="0.25">
      <c r="C647" s="47"/>
      <c r="D647" s="36"/>
      <c r="E647" s="46"/>
      <c r="F647" s="46"/>
      <c r="G647" s="48"/>
      <c r="H647" s="48"/>
      <c r="I647" s="48"/>
      <c r="J647" s="28"/>
      <c r="K647" s="43"/>
      <c r="L647" s="25"/>
      <c r="M647" s="2"/>
    </row>
    <row r="648" spans="3:13" ht="13.5" customHeight="1" x14ac:dyDescent="0.25">
      <c r="C648" s="47"/>
      <c r="D648" s="36"/>
      <c r="E648" s="46"/>
      <c r="F648" s="46"/>
      <c r="G648" s="48"/>
      <c r="H648" s="48"/>
      <c r="I648" s="48"/>
      <c r="J648" s="28"/>
      <c r="K648" s="43"/>
      <c r="L648" s="25"/>
      <c r="M648" s="2"/>
    </row>
    <row r="649" spans="3:13" ht="13.5" customHeight="1" x14ac:dyDescent="0.25">
      <c r="C649" s="47"/>
      <c r="D649" s="36"/>
      <c r="E649" s="46"/>
      <c r="F649" s="46"/>
      <c r="G649" s="48"/>
      <c r="H649" s="48"/>
      <c r="I649" s="48"/>
      <c r="J649" s="28"/>
      <c r="K649" s="43"/>
      <c r="L649" s="25"/>
      <c r="M649" s="2"/>
    </row>
    <row r="650" spans="3:13" ht="13.5" customHeight="1" x14ac:dyDescent="0.25">
      <c r="C650" s="47"/>
      <c r="D650" s="36"/>
      <c r="E650" s="46"/>
      <c r="F650" s="46"/>
      <c r="G650" s="48"/>
      <c r="H650" s="48"/>
      <c r="I650" s="48"/>
      <c r="J650" s="28"/>
      <c r="K650" s="43"/>
      <c r="L650" s="25"/>
      <c r="M650" s="2"/>
    </row>
    <row r="651" spans="3:13" ht="13.5" customHeight="1" x14ac:dyDescent="0.25">
      <c r="C651" s="47"/>
      <c r="D651" s="36"/>
      <c r="E651" s="46"/>
      <c r="F651" s="46"/>
      <c r="G651" s="48"/>
      <c r="H651" s="48"/>
      <c r="I651" s="48"/>
      <c r="J651" s="28"/>
      <c r="K651" s="43"/>
      <c r="L651" s="25"/>
      <c r="M651" s="2"/>
    </row>
    <row r="652" spans="3:13" ht="13.5" customHeight="1" x14ac:dyDescent="0.25">
      <c r="C652" s="47"/>
      <c r="D652" s="36"/>
      <c r="E652" s="46"/>
      <c r="F652" s="46"/>
      <c r="G652" s="48"/>
      <c r="H652" s="48"/>
      <c r="I652" s="48"/>
      <c r="J652" s="28"/>
      <c r="K652" s="43"/>
      <c r="L652" s="25"/>
      <c r="M652" s="2"/>
    </row>
    <row r="653" spans="3:13" ht="13.5" customHeight="1" x14ac:dyDescent="0.25">
      <c r="C653" s="47"/>
      <c r="D653" s="36"/>
      <c r="E653" s="46"/>
      <c r="F653" s="46"/>
      <c r="G653" s="48"/>
      <c r="H653" s="48"/>
      <c r="I653" s="48"/>
      <c r="J653" s="28"/>
      <c r="K653" s="43"/>
      <c r="L653" s="25"/>
      <c r="M653" s="2"/>
    </row>
    <row r="654" spans="3:13" ht="13.5" customHeight="1" x14ac:dyDescent="0.25">
      <c r="C654" s="47"/>
      <c r="D654" s="36"/>
      <c r="E654" s="46"/>
      <c r="F654" s="46"/>
      <c r="G654" s="48"/>
      <c r="H654" s="48"/>
      <c r="I654" s="48"/>
      <c r="J654" s="28"/>
      <c r="K654" s="43"/>
      <c r="L654" s="25"/>
      <c r="M654" s="2"/>
    </row>
    <row r="655" spans="3:13" ht="13.5" customHeight="1" x14ac:dyDescent="0.25">
      <c r="C655" s="47"/>
      <c r="D655" s="36"/>
      <c r="E655" s="46"/>
      <c r="F655" s="46"/>
      <c r="G655" s="48"/>
      <c r="H655" s="48"/>
      <c r="I655" s="48"/>
      <c r="J655" s="28"/>
      <c r="K655" s="43"/>
      <c r="L655" s="25"/>
      <c r="M655" s="2"/>
    </row>
    <row r="656" spans="3:13" ht="13.5" customHeight="1" x14ac:dyDescent="0.25">
      <c r="C656" s="47"/>
      <c r="D656" s="36"/>
      <c r="E656" s="46"/>
      <c r="F656" s="46"/>
      <c r="G656" s="48"/>
      <c r="H656" s="48"/>
      <c r="I656" s="48"/>
      <c r="J656" s="28"/>
      <c r="K656" s="43"/>
      <c r="L656" s="25"/>
      <c r="M656" s="2"/>
    </row>
    <row r="657" spans="3:13" ht="13.5" customHeight="1" x14ac:dyDescent="0.25">
      <c r="C657" s="47"/>
      <c r="D657" s="36"/>
      <c r="E657" s="46"/>
      <c r="F657" s="46"/>
      <c r="G657" s="48"/>
      <c r="H657" s="48"/>
      <c r="I657" s="48"/>
      <c r="J657" s="28"/>
      <c r="K657" s="43"/>
      <c r="L657" s="25"/>
      <c r="M657" s="2"/>
    </row>
    <row r="658" spans="3:13" ht="13.5" customHeight="1" x14ac:dyDescent="0.25">
      <c r="C658" s="47"/>
      <c r="D658" s="36"/>
      <c r="E658" s="46"/>
      <c r="F658" s="46"/>
      <c r="G658" s="48"/>
      <c r="H658" s="48"/>
      <c r="I658" s="48"/>
      <c r="J658" s="28"/>
      <c r="K658" s="43"/>
      <c r="L658" s="25"/>
      <c r="M658" s="2"/>
    </row>
    <row r="659" spans="3:13" ht="13.5" customHeight="1" x14ac:dyDescent="0.25">
      <c r="C659" s="47"/>
      <c r="D659" s="36"/>
      <c r="E659" s="46"/>
      <c r="F659" s="46"/>
      <c r="G659" s="48"/>
      <c r="H659" s="48"/>
      <c r="I659" s="48"/>
      <c r="J659" s="28"/>
      <c r="K659" s="43"/>
      <c r="L659" s="25"/>
      <c r="M659" s="2"/>
    </row>
    <row r="660" spans="3:13" ht="13.5" customHeight="1" x14ac:dyDescent="0.25">
      <c r="C660" s="47"/>
      <c r="D660" s="36"/>
      <c r="E660" s="46"/>
      <c r="F660" s="46"/>
      <c r="G660" s="48"/>
      <c r="H660" s="48"/>
      <c r="I660" s="48"/>
      <c r="J660" s="28"/>
      <c r="K660" s="43"/>
      <c r="L660" s="25"/>
      <c r="M660" s="2"/>
    </row>
    <row r="661" spans="3:13" ht="13.5" customHeight="1" x14ac:dyDescent="0.25">
      <c r="C661" s="47"/>
      <c r="D661" s="36"/>
      <c r="E661" s="46"/>
      <c r="F661" s="46"/>
      <c r="G661" s="48"/>
      <c r="H661" s="48"/>
      <c r="I661" s="48"/>
      <c r="J661" s="28"/>
      <c r="K661" s="43"/>
      <c r="L661" s="25"/>
      <c r="M661" s="2"/>
    </row>
    <row r="662" spans="3:13" ht="13.5" customHeight="1" x14ac:dyDescent="0.25">
      <c r="C662" s="47"/>
      <c r="D662" s="36"/>
      <c r="E662" s="46"/>
      <c r="F662" s="46"/>
      <c r="G662" s="48"/>
      <c r="H662" s="48"/>
      <c r="I662" s="48"/>
      <c r="J662" s="28"/>
      <c r="K662" s="43"/>
      <c r="L662" s="25"/>
      <c r="M662" s="2"/>
    </row>
    <row r="663" spans="3:13" ht="13.5" customHeight="1" x14ac:dyDescent="0.25">
      <c r="C663" s="47"/>
      <c r="D663" s="36"/>
      <c r="E663" s="46"/>
      <c r="F663" s="46"/>
      <c r="G663" s="48"/>
      <c r="H663" s="48"/>
      <c r="I663" s="48"/>
      <c r="J663" s="28"/>
      <c r="K663" s="43"/>
      <c r="L663" s="25"/>
      <c r="M663" s="2"/>
    </row>
    <row r="664" spans="3:13" ht="13.5" customHeight="1" x14ac:dyDescent="0.25">
      <c r="C664" s="47"/>
      <c r="D664" s="36"/>
      <c r="E664" s="46"/>
      <c r="F664" s="46"/>
      <c r="G664" s="48"/>
      <c r="H664" s="48"/>
      <c r="I664" s="48"/>
      <c r="J664" s="28"/>
      <c r="K664" s="43"/>
      <c r="L664" s="25"/>
      <c r="M664" s="2"/>
    </row>
    <row r="665" spans="3:13" ht="13.5" customHeight="1" x14ac:dyDescent="0.25">
      <c r="C665" s="47"/>
      <c r="D665" s="36"/>
      <c r="E665" s="46"/>
      <c r="F665" s="46"/>
      <c r="G665" s="48"/>
      <c r="H665" s="48"/>
      <c r="I665" s="48"/>
      <c r="J665" s="28"/>
      <c r="K665" s="43"/>
      <c r="L665" s="25"/>
      <c r="M665" s="2"/>
    </row>
    <row r="666" spans="3:13" ht="13.5" customHeight="1" x14ac:dyDescent="0.25">
      <c r="C666" s="47"/>
      <c r="D666" s="36"/>
      <c r="E666" s="46"/>
      <c r="F666" s="46"/>
      <c r="G666" s="48"/>
      <c r="H666" s="48"/>
      <c r="I666" s="48"/>
      <c r="J666" s="28"/>
      <c r="K666" s="43"/>
      <c r="L666" s="25"/>
      <c r="M666" s="2"/>
    </row>
    <row r="667" spans="3:13" ht="13.5" customHeight="1" x14ac:dyDescent="0.25">
      <c r="C667" s="47"/>
      <c r="D667" s="36"/>
      <c r="E667" s="46"/>
      <c r="F667" s="46"/>
      <c r="G667" s="48"/>
      <c r="H667" s="48"/>
      <c r="I667" s="48"/>
      <c r="J667" s="28"/>
      <c r="K667" s="43"/>
      <c r="L667" s="25"/>
      <c r="M667" s="2"/>
    </row>
    <row r="668" spans="3:13" ht="13.5" customHeight="1" x14ac:dyDescent="0.25">
      <c r="C668" s="47"/>
      <c r="D668" s="36"/>
      <c r="E668" s="46"/>
      <c r="F668" s="46"/>
      <c r="G668" s="48"/>
      <c r="H668" s="48"/>
      <c r="I668" s="48"/>
      <c r="J668" s="28"/>
      <c r="K668" s="43"/>
      <c r="L668" s="25"/>
      <c r="M668" s="2"/>
    </row>
    <row r="669" spans="3:13" ht="13.5" customHeight="1" x14ac:dyDescent="0.25">
      <c r="C669" s="47"/>
      <c r="D669" s="36"/>
      <c r="E669" s="46"/>
      <c r="F669" s="46"/>
      <c r="G669" s="48"/>
      <c r="H669" s="48"/>
      <c r="I669" s="48"/>
      <c r="J669" s="28"/>
      <c r="K669" s="43"/>
      <c r="L669" s="25"/>
      <c r="M669" s="2"/>
    </row>
    <row r="670" spans="3:13" ht="13.5" customHeight="1" x14ac:dyDescent="0.25">
      <c r="C670" s="47"/>
      <c r="D670" s="36"/>
      <c r="E670" s="46"/>
      <c r="F670" s="46"/>
      <c r="G670" s="48"/>
      <c r="H670" s="48"/>
      <c r="I670" s="48"/>
      <c r="J670" s="28"/>
      <c r="K670" s="43"/>
      <c r="L670" s="25"/>
      <c r="M670" s="2"/>
    </row>
    <row r="671" spans="3:13" ht="13.5" customHeight="1" x14ac:dyDescent="0.25">
      <c r="C671" s="47"/>
      <c r="D671" s="36"/>
      <c r="E671" s="46"/>
      <c r="F671" s="46"/>
      <c r="G671" s="48"/>
      <c r="H671" s="48"/>
      <c r="I671" s="48"/>
      <c r="J671" s="28"/>
      <c r="K671" s="43"/>
      <c r="L671" s="25"/>
      <c r="M671" s="2"/>
    </row>
    <row r="672" spans="3:13" ht="13.5" customHeight="1" x14ac:dyDescent="0.25">
      <c r="C672" s="47"/>
      <c r="D672" s="36"/>
      <c r="E672" s="46"/>
      <c r="F672" s="46"/>
      <c r="G672" s="48"/>
      <c r="H672" s="48"/>
      <c r="I672" s="48"/>
      <c r="J672" s="28"/>
      <c r="K672" s="43"/>
      <c r="L672" s="25"/>
      <c r="M672" s="2"/>
    </row>
    <row r="673" spans="3:13" ht="13.5" customHeight="1" x14ac:dyDescent="0.25">
      <c r="C673" s="47"/>
      <c r="D673" s="36"/>
      <c r="E673" s="46"/>
      <c r="F673" s="46"/>
      <c r="G673" s="48"/>
      <c r="H673" s="48"/>
      <c r="I673" s="48"/>
      <c r="J673" s="28"/>
      <c r="K673" s="43"/>
      <c r="L673" s="25"/>
      <c r="M673" s="2"/>
    </row>
    <row r="674" spans="3:13" ht="13.5" customHeight="1" x14ac:dyDescent="0.25">
      <c r="C674" s="47"/>
      <c r="D674" s="36"/>
      <c r="E674" s="46"/>
      <c r="F674" s="46"/>
      <c r="G674" s="48"/>
      <c r="H674" s="48"/>
      <c r="I674" s="48"/>
      <c r="J674" s="28"/>
      <c r="K674" s="43"/>
      <c r="L674" s="25"/>
      <c r="M674" s="2"/>
    </row>
    <row r="675" spans="3:13" ht="13.5" customHeight="1" x14ac:dyDescent="0.25">
      <c r="C675" s="47"/>
      <c r="D675" s="36"/>
      <c r="E675" s="46"/>
      <c r="F675" s="46"/>
      <c r="G675" s="48"/>
      <c r="H675" s="48"/>
      <c r="I675" s="48"/>
      <c r="J675" s="28"/>
      <c r="K675" s="43"/>
      <c r="L675" s="25"/>
      <c r="M675" s="2"/>
    </row>
    <row r="676" spans="3:13" ht="13.5" customHeight="1" x14ac:dyDescent="0.25">
      <c r="C676" s="47"/>
      <c r="D676" s="36"/>
      <c r="E676" s="46"/>
      <c r="F676" s="46"/>
      <c r="G676" s="48"/>
      <c r="H676" s="48"/>
      <c r="I676" s="48"/>
      <c r="J676" s="28"/>
      <c r="K676" s="43"/>
      <c r="L676" s="25"/>
      <c r="M676" s="2"/>
    </row>
    <row r="677" spans="3:13" ht="13.5" customHeight="1" x14ac:dyDescent="0.25">
      <c r="C677" s="47"/>
      <c r="D677" s="36"/>
      <c r="E677" s="46"/>
      <c r="F677" s="46"/>
      <c r="G677" s="48"/>
      <c r="H677" s="48"/>
      <c r="I677" s="48"/>
      <c r="J677" s="28"/>
      <c r="K677" s="43"/>
      <c r="L677" s="25"/>
      <c r="M677" s="2"/>
    </row>
    <row r="678" spans="3:13" ht="13.5" customHeight="1" x14ac:dyDescent="0.25">
      <c r="C678" s="47"/>
      <c r="D678" s="36"/>
      <c r="E678" s="46"/>
      <c r="F678" s="46"/>
      <c r="G678" s="48"/>
      <c r="H678" s="48"/>
      <c r="I678" s="48"/>
      <c r="J678" s="28"/>
      <c r="K678" s="43"/>
      <c r="L678" s="25"/>
      <c r="M678" s="2"/>
    </row>
    <row r="679" spans="3:13" ht="13.5" customHeight="1" x14ac:dyDescent="0.25">
      <c r="C679" s="47"/>
      <c r="D679" s="36"/>
      <c r="E679" s="46"/>
      <c r="F679" s="46"/>
      <c r="G679" s="48"/>
      <c r="H679" s="48"/>
      <c r="I679" s="48"/>
      <c r="J679" s="28"/>
      <c r="K679" s="43"/>
      <c r="L679" s="25"/>
      <c r="M679" s="2"/>
    </row>
    <row r="680" spans="3:13" ht="13.5" customHeight="1" x14ac:dyDescent="0.25">
      <c r="C680" s="47"/>
      <c r="D680" s="36"/>
      <c r="E680" s="46"/>
      <c r="F680" s="46"/>
      <c r="G680" s="48"/>
      <c r="H680" s="48"/>
      <c r="I680" s="48"/>
      <c r="J680" s="28"/>
      <c r="K680" s="43"/>
      <c r="L680" s="25"/>
      <c r="M680" s="2"/>
    </row>
    <row r="681" spans="3:13" ht="13.5" customHeight="1" x14ac:dyDescent="0.25">
      <c r="C681" s="47"/>
      <c r="D681" s="36"/>
      <c r="E681" s="46"/>
      <c r="F681" s="46"/>
      <c r="G681" s="48"/>
      <c r="H681" s="48"/>
      <c r="I681" s="48"/>
      <c r="J681" s="28"/>
      <c r="K681" s="43"/>
      <c r="L681" s="25"/>
      <c r="M681" s="2"/>
    </row>
    <row r="682" spans="3:13" ht="13.5" customHeight="1" x14ac:dyDescent="0.25">
      <c r="C682" s="47"/>
      <c r="D682" s="36"/>
      <c r="E682" s="46"/>
      <c r="F682" s="46"/>
      <c r="G682" s="48"/>
      <c r="H682" s="48"/>
      <c r="I682" s="48"/>
      <c r="J682" s="28"/>
      <c r="K682" s="43"/>
      <c r="L682" s="25"/>
      <c r="M682" s="2"/>
    </row>
    <row r="683" spans="3:13" ht="13.5" customHeight="1" x14ac:dyDescent="0.25">
      <c r="C683" s="47"/>
      <c r="D683" s="36"/>
      <c r="E683" s="46"/>
      <c r="F683" s="46"/>
      <c r="G683" s="48"/>
      <c r="H683" s="48"/>
      <c r="I683" s="48"/>
      <c r="J683" s="28"/>
      <c r="K683" s="43"/>
      <c r="L683" s="25"/>
      <c r="M683" s="2"/>
    </row>
    <row r="684" spans="3:13" ht="13.5" customHeight="1" x14ac:dyDescent="0.25">
      <c r="C684" s="47"/>
      <c r="D684" s="36"/>
      <c r="E684" s="46"/>
      <c r="F684" s="46"/>
      <c r="G684" s="48"/>
      <c r="H684" s="48"/>
      <c r="I684" s="48"/>
      <c r="J684" s="28"/>
      <c r="K684" s="43"/>
      <c r="L684" s="25"/>
      <c r="M684" s="2"/>
    </row>
    <row r="685" spans="3:13" ht="13.5" customHeight="1" x14ac:dyDescent="0.25">
      <c r="C685" s="47"/>
      <c r="D685" s="36"/>
      <c r="E685" s="46"/>
      <c r="F685" s="46"/>
      <c r="G685" s="48"/>
      <c r="H685" s="48"/>
      <c r="I685" s="48"/>
      <c r="J685" s="28"/>
      <c r="K685" s="43"/>
      <c r="L685" s="25"/>
      <c r="M685" s="2"/>
    </row>
    <row r="686" spans="3:13" ht="13.5" customHeight="1" x14ac:dyDescent="0.25">
      <c r="C686" s="47"/>
      <c r="D686" s="36"/>
      <c r="E686" s="46"/>
      <c r="F686" s="46"/>
      <c r="G686" s="48"/>
      <c r="H686" s="48"/>
      <c r="I686" s="48"/>
      <c r="J686" s="28"/>
      <c r="K686" s="43"/>
      <c r="L686" s="25"/>
      <c r="M686" s="2"/>
    </row>
    <row r="687" spans="3:13" ht="13.5" customHeight="1" x14ac:dyDescent="0.25">
      <c r="C687" s="47"/>
      <c r="D687" s="36"/>
      <c r="E687" s="46"/>
      <c r="F687" s="46"/>
      <c r="G687" s="48"/>
      <c r="H687" s="48"/>
      <c r="I687" s="48"/>
      <c r="J687" s="28"/>
      <c r="K687" s="43"/>
      <c r="L687" s="25"/>
      <c r="M687" s="2"/>
    </row>
    <row r="688" spans="3:13" ht="13.5" customHeight="1" x14ac:dyDescent="0.25">
      <c r="C688" s="47"/>
      <c r="D688" s="36"/>
      <c r="E688" s="46"/>
      <c r="F688" s="46"/>
      <c r="G688" s="48"/>
      <c r="H688" s="48"/>
      <c r="I688" s="48"/>
      <c r="J688" s="28"/>
      <c r="K688" s="43"/>
      <c r="L688" s="25"/>
      <c r="M688" s="2"/>
    </row>
    <row r="689" spans="3:13" ht="13.5" customHeight="1" x14ac:dyDescent="0.25">
      <c r="C689" s="47"/>
      <c r="D689" s="36"/>
      <c r="E689" s="46"/>
      <c r="F689" s="46"/>
      <c r="G689" s="48"/>
      <c r="H689" s="48"/>
      <c r="I689" s="48"/>
      <c r="J689" s="28"/>
      <c r="K689" s="43"/>
      <c r="L689" s="25"/>
      <c r="M689" s="2"/>
    </row>
    <row r="690" spans="3:13" ht="13.5" customHeight="1" x14ac:dyDescent="0.25">
      <c r="C690" s="47"/>
      <c r="D690" s="36"/>
      <c r="E690" s="46"/>
      <c r="F690" s="46"/>
      <c r="G690" s="48"/>
      <c r="H690" s="48"/>
      <c r="I690" s="48"/>
      <c r="J690" s="28"/>
      <c r="K690" s="43"/>
      <c r="L690" s="25"/>
      <c r="M690" s="2"/>
    </row>
    <row r="691" spans="3:13" ht="13.5" customHeight="1" x14ac:dyDescent="0.25">
      <c r="C691" s="47"/>
      <c r="D691" s="36"/>
      <c r="E691" s="46"/>
      <c r="F691" s="46"/>
      <c r="G691" s="48"/>
      <c r="H691" s="48"/>
      <c r="I691" s="48"/>
      <c r="J691" s="28"/>
      <c r="K691" s="43"/>
      <c r="L691" s="25"/>
      <c r="M691" s="2"/>
    </row>
    <row r="692" spans="3:13" ht="13.5" customHeight="1" x14ac:dyDescent="0.25">
      <c r="C692" s="47"/>
      <c r="D692" s="36"/>
      <c r="E692" s="46"/>
      <c r="F692" s="46"/>
      <c r="G692" s="48"/>
      <c r="H692" s="48"/>
      <c r="I692" s="48"/>
      <c r="J692" s="28"/>
      <c r="K692" s="43"/>
      <c r="L692" s="25"/>
      <c r="M692" s="2"/>
    </row>
    <row r="693" spans="3:13" ht="13.5" customHeight="1" x14ac:dyDescent="0.25">
      <c r="C693" s="47"/>
      <c r="D693" s="36"/>
      <c r="E693" s="46"/>
      <c r="F693" s="46"/>
      <c r="G693" s="48"/>
      <c r="H693" s="48"/>
      <c r="I693" s="48"/>
      <c r="J693" s="28"/>
      <c r="K693" s="43"/>
      <c r="L693" s="25"/>
      <c r="M693" s="2"/>
    </row>
    <row r="694" spans="3:13" ht="13.5" customHeight="1" x14ac:dyDescent="0.25">
      <c r="C694" s="47"/>
      <c r="D694" s="36"/>
      <c r="E694" s="46"/>
      <c r="F694" s="46"/>
      <c r="G694" s="48"/>
      <c r="H694" s="48"/>
      <c r="I694" s="48"/>
      <c r="J694" s="28"/>
      <c r="K694" s="43"/>
      <c r="L694" s="25"/>
      <c r="M694" s="2"/>
    </row>
    <row r="695" spans="3:13" ht="13.5" customHeight="1" x14ac:dyDescent="0.25">
      <c r="C695" s="47"/>
      <c r="D695" s="36"/>
      <c r="E695" s="46"/>
      <c r="F695" s="46"/>
      <c r="G695" s="48"/>
      <c r="H695" s="48"/>
      <c r="I695" s="48"/>
      <c r="J695" s="28"/>
      <c r="K695" s="43"/>
      <c r="L695" s="25"/>
      <c r="M695" s="2"/>
    </row>
    <row r="696" spans="3:13" ht="13.5" customHeight="1" x14ac:dyDescent="0.25">
      <c r="C696" s="47"/>
      <c r="D696" s="36"/>
      <c r="E696" s="46"/>
      <c r="F696" s="46"/>
      <c r="G696" s="48"/>
      <c r="H696" s="48"/>
      <c r="I696" s="48"/>
      <c r="J696" s="28"/>
      <c r="K696" s="43"/>
      <c r="L696" s="25"/>
      <c r="M696" s="2"/>
    </row>
    <row r="697" spans="3:13" ht="13.5" customHeight="1" x14ac:dyDescent="0.25">
      <c r="C697" s="47"/>
      <c r="D697" s="36"/>
      <c r="E697" s="46"/>
      <c r="F697" s="46"/>
      <c r="G697" s="48"/>
      <c r="H697" s="48"/>
      <c r="I697" s="48"/>
      <c r="J697" s="28"/>
      <c r="K697" s="43"/>
      <c r="L697" s="25"/>
      <c r="M697" s="2"/>
    </row>
    <row r="698" spans="3:13" ht="13.5" customHeight="1" x14ac:dyDescent="0.25">
      <c r="C698" s="47"/>
      <c r="D698" s="36"/>
      <c r="E698" s="46"/>
      <c r="F698" s="46"/>
      <c r="G698" s="48"/>
      <c r="H698" s="48"/>
      <c r="I698" s="48"/>
      <c r="J698" s="28"/>
      <c r="K698" s="43"/>
      <c r="L698" s="25"/>
      <c r="M698" s="2"/>
    </row>
    <row r="699" spans="3:13" ht="13.5" customHeight="1" x14ac:dyDescent="0.25">
      <c r="C699" s="47"/>
      <c r="D699" s="36"/>
      <c r="E699" s="46"/>
      <c r="F699" s="46"/>
      <c r="G699" s="48"/>
      <c r="H699" s="48"/>
      <c r="I699" s="48"/>
      <c r="J699" s="28"/>
      <c r="K699" s="43"/>
      <c r="L699" s="25"/>
      <c r="M699" s="2"/>
    </row>
    <row r="700" spans="3:13" ht="13.5" customHeight="1" x14ac:dyDescent="0.25">
      <c r="C700" s="47"/>
      <c r="D700" s="36"/>
      <c r="E700" s="46"/>
      <c r="F700" s="46"/>
      <c r="G700" s="48"/>
      <c r="H700" s="48"/>
      <c r="I700" s="48"/>
      <c r="J700" s="28"/>
      <c r="K700" s="43"/>
      <c r="L700" s="25"/>
      <c r="M700" s="2"/>
    </row>
    <row r="701" spans="3:13" ht="13.5" customHeight="1" x14ac:dyDescent="0.25">
      <c r="C701" s="47"/>
      <c r="D701" s="36"/>
      <c r="E701" s="46"/>
      <c r="F701" s="46"/>
      <c r="G701" s="48"/>
      <c r="H701" s="48"/>
      <c r="I701" s="48"/>
      <c r="J701" s="28"/>
      <c r="K701" s="43"/>
      <c r="L701" s="25"/>
      <c r="M701" s="2"/>
    </row>
    <row r="702" spans="3:13" ht="13.5" customHeight="1" x14ac:dyDescent="0.25">
      <c r="C702" s="47"/>
      <c r="D702" s="36"/>
      <c r="E702" s="46"/>
      <c r="F702" s="46"/>
      <c r="G702" s="48"/>
      <c r="H702" s="48"/>
      <c r="I702" s="48"/>
      <c r="J702" s="28"/>
      <c r="K702" s="43"/>
      <c r="L702" s="25"/>
      <c r="M702" s="2"/>
    </row>
    <row r="703" spans="3:13" ht="13.5" customHeight="1" x14ac:dyDescent="0.25">
      <c r="C703" s="47"/>
      <c r="D703" s="36"/>
      <c r="E703" s="46"/>
      <c r="F703" s="46"/>
      <c r="G703" s="48"/>
      <c r="H703" s="48"/>
      <c r="I703" s="48"/>
      <c r="J703" s="28"/>
      <c r="K703" s="43"/>
      <c r="L703" s="25"/>
      <c r="M703" s="2"/>
    </row>
    <row r="704" spans="3:13" ht="13.5" customHeight="1" x14ac:dyDescent="0.25">
      <c r="C704" s="47"/>
      <c r="D704" s="36"/>
      <c r="E704" s="46"/>
      <c r="F704" s="46"/>
      <c r="G704" s="48"/>
      <c r="H704" s="48"/>
      <c r="I704" s="48"/>
      <c r="J704" s="28"/>
      <c r="K704" s="43"/>
      <c r="L704" s="25"/>
      <c r="M704" s="2"/>
    </row>
    <row r="705" spans="3:13" ht="13.5" customHeight="1" x14ac:dyDescent="0.25">
      <c r="C705" s="47"/>
      <c r="D705" s="36"/>
      <c r="E705" s="46"/>
      <c r="F705" s="46"/>
      <c r="G705" s="48"/>
      <c r="H705" s="48"/>
      <c r="I705" s="48"/>
      <c r="J705" s="28"/>
      <c r="K705" s="43"/>
      <c r="L705" s="25"/>
      <c r="M705" s="2"/>
    </row>
    <row r="706" spans="3:13" ht="13.5" customHeight="1" x14ac:dyDescent="0.25">
      <c r="C706" s="47"/>
      <c r="D706" s="36"/>
      <c r="E706" s="46"/>
      <c r="F706" s="46"/>
      <c r="G706" s="48"/>
      <c r="H706" s="48"/>
      <c r="I706" s="48"/>
      <c r="J706" s="28"/>
      <c r="K706" s="43"/>
      <c r="L706" s="25"/>
      <c r="M706" s="2"/>
    </row>
    <row r="707" spans="3:13" ht="13.5" customHeight="1" x14ac:dyDescent="0.25">
      <c r="C707" s="47"/>
      <c r="D707" s="36"/>
      <c r="E707" s="46"/>
      <c r="F707" s="46"/>
      <c r="G707" s="48"/>
      <c r="H707" s="48"/>
      <c r="I707" s="48"/>
      <c r="J707" s="28"/>
      <c r="K707" s="43"/>
      <c r="L707" s="25"/>
      <c r="M707" s="2"/>
    </row>
    <row r="708" spans="3:13" ht="13.5" customHeight="1" x14ac:dyDescent="0.25">
      <c r="C708" s="47"/>
      <c r="D708" s="36"/>
      <c r="E708" s="46"/>
      <c r="F708" s="46"/>
      <c r="G708" s="48"/>
      <c r="H708" s="48"/>
      <c r="I708" s="48"/>
      <c r="J708" s="28"/>
      <c r="K708" s="43"/>
      <c r="L708" s="25"/>
      <c r="M708" s="2"/>
    </row>
    <row r="709" spans="3:13" ht="13.5" customHeight="1" x14ac:dyDescent="0.25">
      <c r="C709" s="47"/>
      <c r="D709" s="36"/>
      <c r="E709" s="46"/>
      <c r="F709" s="46"/>
      <c r="G709" s="48"/>
      <c r="H709" s="48"/>
      <c r="I709" s="48"/>
      <c r="J709" s="28"/>
      <c r="K709" s="43"/>
      <c r="L709" s="25"/>
      <c r="M709" s="2"/>
    </row>
    <row r="710" spans="3:13" ht="13.5" customHeight="1" x14ac:dyDescent="0.25">
      <c r="C710" s="47"/>
      <c r="D710" s="36"/>
      <c r="E710" s="46"/>
      <c r="F710" s="46"/>
      <c r="G710" s="48"/>
      <c r="H710" s="48"/>
      <c r="I710" s="48"/>
      <c r="J710" s="28"/>
      <c r="K710" s="43"/>
      <c r="L710" s="25"/>
      <c r="M710" s="2"/>
    </row>
    <row r="711" spans="3:13" ht="13.5" customHeight="1" x14ac:dyDescent="0.25">
      <c r="C711" s="47"/>
      <c r="D711" s="36"/>
      <c r="E711" s="46"/>
      <c r="F711" s="46"/>
      <c r="G711" s="48"/>
      <c r="H711" s="48"/>
      <c r="I711" s="48"/>
      <c r="J711" s="28"/>
      <c r="K711" s="43"/>
      <c r="L711" s="25"/>
      <c r="M711" s="2"/>
    </row>
    <row r="712" spans="3:13" ht="13.5" customHeight="1" x14ac:dyDescent="0.25">
      <c r="C712" s="47"/>
      <c r="D712" s="36"/>
      <c r="E712" s="46"/>
      <c r="F712" s="46"/>
      <c r="G712" s="48"/>
      <c r="H712" s="48"/>
      <c r="I712" s="48"/>
      <c r="J712" s="28"/>
      <c r="K712" s="43"/>
      <c r="L712" s="25"/>
      <c r="M712" s="2"/>
    </row>
    <row r="713" spans="3:13" ht="13.5" customHeight="1" x14ac:dyDescent="0.25">
      <c r="C713" s="47"/>
      <c r="D713" s="36"/>
      <c r="E713" s="46"/>
      <c r="F713" s="46"/>
      <c r="G713" s="48"/>
      <c r="H713" s="48"/>
      <c r="I713" s="48"/>
      <c r="J713" s="28"/>
      <c r="K713" s="43"/>
      <c r="L713" s="25"/>
      <c r="M713" s="2"/>
    </row>
    <row r="714" spans="3:13" ht="13.5" customHeight="1" x14ac:dyDescent="0.25">
      <c r="C714" s="47"/>
      <c r="D714" s="36"/>
      <c r="E714" s="46"/>
      <c r="F714" s="46"/>
      <c r="G714" s="48"/>
      <c r="H714" s="48"/>
      <c r="I714" s="48"/>
      <c r="J714" s="28"/>
      <c r="K714" s="43"/>
      <c r="L714" s="25"/>
      <c r="M714" s="2"/>
    </row>
    <row r="715" spans="3:13" ht="13.5" customHeight="1" x14ac:dyDescent="0.25">
      <c r="C715" s="47"/>
      <c r="D715" s="36"/>
      <c r="E715" s="46"/>
      <c r="F715" s="46"/>
      <c r="G715" s="48"/>
      <c r="H715" s="48"/>
      <c r="I715" s="48"/>
      <c r="J715" s="28"/>
      <c r="K715" s="43"/>
      <c r="L715" s="25"/>
      <c r="M715" s="2"/>
    </row>
    <row r="716" spans="3:13" ht="13.5" customHeight="1" x14ac:dyDescent="0.25">
      <c r="C716" s="47"/>
      <c r="D716" s="36"/>
      <c r="E716" s="46"/>
      <c r="F716" s="46"/>
      <c r="G716" s="48"/>
      <c r="H716" s="48"/>
      <c r="I716" s="48"/>
      <c r="J716" s="28"/>
      <c r="K716" s="43"/>
      <c r="L716" s="25"/>
      <c r="M716" s="2"/>
    </row>
    <row r="717" spans="3:13" ht="13.5" customHeight="1" x14ac:dyDescent="0.25">
      <c r="C717" s="47"/>
      <c r="D717" s="36"/>
      <c r="E717" s="46"/>
      <c r="F717" s="46"/>
      <c r="G717" s="48"/>
      <c r="H717" s="48"/>
      <c r="I717" s="48"/>
      <c r="J717" s="28"/>
      <c r="K717" s="43"/>
      <c r="L717" s="25"/>
      <c r="M717" s="2"/>
    </row>
    <row r="718" spans="3:13" ht="13.5" customHeight="1" x14ac:dyDescent="0.25">
      <c r="C718" s="47"/>
      <c r="D718" s="36"/>
      <c r="E718" s="46"/>
      <c r="F718" s="46"/>
      <c r="G718" s="48"/>
      <c r="H718" s="48"/>
      <c r="I718" s="48"/>
      <c r="J718" s="28"/>
      <c r="K718" s="43"/>
      <c r="L718" s="25"/>
      <c r="M718" s="2"/>
    </row>
    <row r="719" spans="3:13" ht="13.5" customHeight="1" x14ac:dyDescent="0.25">
      <c r="C719" s="47"/>
      <c r="D719" s="36"/>
      <c r="E719" s="46"/>
      <c r="F719" s="46"/>
      <c r="G719" s="48"/>
      <c r="H719" s="48"/>
      <c r="I719" s="48"/>
      <c r="J719" s="28"/>
      <c r="K719" s="43"/>
      <c r="L719" s="25"/>
      <c r="M719" s="2"/>
    </row>
    <row r="720" spans="3:13" ht="13.5" customHeight="1" x14ac:dyDescent="0.25">
      <c r="C720" s="47"/>
      <c r="D720" s="36"/>
      <c r="E720" s="46"/>
      <c r="F720" s="46"/>
      <c r="G720" s="48"/>
      <c r="H720" s="48"/>
      <c r="I720" s="48"/>
      <c r="J720" s="28"/>
      <c r="K720" s="43"/>
      <c r="L720" s="25"/>
      <c r="M720" s="2"/>
    </row>
    <row r="721" spans="3:13" ht="13.5" customHeight="1" x14ac:dyDescent="0.25">
      <c r="C721" s="47"/>
      <c r="D721" s="36"/>
      <c r="E721" s="46"/>
      <c r="F721" s="46"/>
      <c r="G721" s="48"/>
      <c r="H721" s="48"/>
      <c r="I721" s="48"/>
      <c r="J721" s="28"/>
      <c r="K721" s="43"/>
      <c r="L721" s="25"/>
      <c r="M721" s="2"/>
    </row>
    <row r="722" spans="3:13" ht="13.5" customHeight="1" x14ac:dyDescent="0.25">
      <c r="C722" s="47"/>
      <c r="D722" s="36"/>
      <c r="E722" s="46"/>
      <c r="F722" s="46"/>
      <c r="G722" s="48"/>
      <c r="H722" s="48"/>
      <c r="I722" s="48"/>
      <c r="J722" s="28"/>
      <c r="K722" s="43"/>
      <c r="L722" s="25"/>
      <c r="M722" s="2"/>
    </row>
    <row r="723" spans="3:13" ht="13.5" customHeight="1" x14ac:dyDescent="0.25">
      <c r="C723" s="47"/>
      <c r="D723" s="36"/>
      <c r="E723" s="46"/>
      <c r="F723" s="46"/>
      <c r="G723" s="48"/>
      <c r="H723" s="48"/>
      <c r="I723" s="48"/>
      <c r="J723" s="28"/>
      <c r="K723" s="43"/>
      <c r="L723" s="25"/>
      <c r="M723" s="2"/>
    </row>
    <row r="724" spans="3:13" ht="13.5" customHeight="1" x14ac:dyDescent="0.25">
      <c r="C724" s="47"/>
      <c r="D724" s="36"/>
      <c r="E724" s="46"/>
      <c r="F724" s="46"/>
      <c r="G724" s="48"/>
      <c r="H724" s="48"/>
      <c r="I724" s="48"/>
      <c r="J724" s="28"/>
      <c r="K724" s="43"/>
      <c r="L724" s="25"/>
      <c r="M724" s="2"/>
    </row>
    <row r="725" spans="3:13" ht="13.5" customHeight="1" x14ac:dyDescent="0.25">
      <c r="C725" s="47"/>
      <c r="D725" s="36"/>
      <c r="E725" s="46"/>
      <c r="F725" s="46"/>
      <c r="G725" s="48"/>
      <c r="H725" s="48"/>
      <c r="I725" s="48"/>
      <c r="J725" s="28"/>
      <c r="K725" s="43"/>
      <c r="L725" s="25"/>
      <c r="M725" s="2"/>
    </row>
    <row r="726" spans="3:13" ht="13.5" customHeight="1" x14ac:dyDescent="0.25">
      <c r="C726" s="47"/>
      <c r="D726" s="36"/>
      <c r="E726" s="46"/>
      <c r="F726" s="46"/>
      <c r="G726" s="48"/>
      <c r="H726" s="48"/>
      <c r="I726" s="48"/>
      <c r="J726" s="28"/>
      <c r="K726" s="43"/>
      <c r="L726" s="25"/>
      <c r="M726" s="2"/>
    </row>
    <row r="727" spans="3:13" ht="13.5" customHeight="1" x14ac:dyDescent="0.25">
      <c r="C727" s="47"/>
      <c r="D727" s="36"/>
      <c r="E727" s="46"/>
      <c r="F727" s="46"/>
      <c r="G727" s="48"/>
      <c r="H727" s="48"/>
      <c r="I727" s="48"/>
      <c r="J727" s="28"/>
      <c r="K727" s="43"/>
      <c r="L727" s="25"/>
      <c r="M727" s="2"/>
    </row>
    <row r="728" spans="3:13" ht="13.5" customHeight="1" x14ac:dyDescent="0.25">
      <c r="C728" s="47"/>
      <c r="D728" s="36"/>
      <c r="E728" s="46"/>
      <c r="F728" s="46"/>
      <c r="G728" s="48"/>
      <c r="H728" s="48"/>
      <c r="I728" s="48"/>
      <c r="J728" s="28"/>
      <c r="K728" s="43"/>
      <c r="L728" s="25"/>
      <c r="M728" s="2"/>
    </row>
    <row r="729" spans="3:13" ht="13.5" customHeight="1" x14ac:dyDescent="0.25">
      <c r="C729" s="47"/>
      <c r="D729" s="36"/>
      <c r="E729" s="46"/>
      <c r="F729" s="46"/>
      <c r="G729" s="48"/>
      <c r="H729" s="48"/>
      <c r="I729" s="48"/>
      <c r="J729" s="28"/>
      <c r="K729" s="43"/>
      <c r="L729" s="25"/>
      <c r="M729" s="2"/>
    </row>
    <row r="730" spans="3:13" ht="13.5" customHeight="1" x14ac:dyDescent="0.25">
      <c r="C730" s="47"/>
      <c r="D730" s="36"/>
      <c r="E730" s="46"/>
      <c r="F730" s="46"/>
      <c r="G730" s="48"/>
      <c r="H730" s="48"/>
      <c r="I730" s="48"/>
      <c r="J730" s="28"/>
      <c r="K730" s="43"/>
      <c r="L730" s="25"/>
      <c r="M730" s="2"/>
    </row>
    <row r="731" spans="3:13" ht="13.5" customHeight="1" x14ac:dyDescent="0.25">
      <c r="C731" s="47"/>
      <c r="D731" s="36"/>
      <c r="E731" s="46"/>
      <c r="F731" s="46"/>
      <c r="G731" s="48"/>
      <c r="H731" s="48"/>
      <c r="I731" s="48"/>
      <c r="J731" s="28"/>
      <c r="K731" s="43"/>
      <c r="L731" s="25"/>
      <c r="M731" s="2"/>
    </row>
    <row r="732" spans="3:13" ht="13.5" customHeight="1" x14ac:dyDescent="0.25">
      <c r="C732" s="47"/>
      <c r="D732" s="36"/>
      <c r="E732" s="46"/>
      <c r="F732" s="46"/>
      <c r="G732" s="48"/>
      <c r="H732" s="48"/>
      <c r="I732" s="48"/>
      <c r="J732" s="28"/>
      <c r="K732" s="43"/>
      <c r="L732" s="25"/>
      <c r="M732" s="2"/>
    </row>
    <row r="733" spans="3:13" ht="13.5" customHeight="1" x14ac:dyDescent="0.25">
      <c r="C733" s="47"/>
      <c r="D733" s="36"/>
      <c r="E733" s="46"/>
      <c r="F733" s="46"/>
      <c r="G733" s="48"/>
      <c r="H733" s="48"/>
      <c r="I733" s="48"/>
      <c r="J733" s="28"/>
      <c r="K733" s="43"/>
      <c r="L733" s="25"/>
      <c r="M733" s="2"/>
    </row>
    <row r="734" spans="3:13" ht="13.5" customHeight="1" x14ac:dyDescent="0.25">
      <c r="C734" s="47"/>
      <c r="D734" s="36"/>
      <c r="E734" s="46"/>
      <c r="F734" s="46"/>
      <c r="G734" s="48"/>
      <c r="H734" s="48"/>
      <c r="I734" s="48"/>
      <c r="J734" s="28"/>
      <c r="K734" s="43"/>
      <c r="L734" s="25"/>
      <c r="M734" s="2"/>
    </row>
    <row r="735" spans="3:13" ht="13.5" customHeight="1" x14ac:dyDescent="0.25">
      <c r="C735" s="47"/>
      <c r="D735" s="36"/>
      <c r="E735" s="46"/>
      <c r="F735" s="46"/>
      <c r="G735" s="48"/>
      <c r="H735" s="48"/>
      <c r="I735" s="48"/>
      <c r="J735" s="28"/>
      <c r="K735" s="43"/>
      <c r="L735" s="25"/>
      <c r="M735" s="2"/>
    </row>
    <row r="736" spans="3:13" ht="13.5" customHeight="1" x14ac:dyDescent="0.25">
      <c r="C736" s="47"/>
      <c r="D736" s="36"/>
      <c r="E736" s="46"/>
      <c r="F736" s="46"/>
      <c r="G736" s="48"/>
      <c r="H736" s="48"/>
      <c r="I736" s="48"/>
      <c r="J736" s="28"/>
      <c r="K736" s="43"/>
      <c r="L736" s="25"/>
      <c r="M736" s="2"/>
    </row>
    <row r="737" spans="3:13" ht="13.5" customHeight="1" x14ac:dyDescent="0.25">
      <c r="C737" s="47"/>
      <c r="D737" s="36"/>
      <c r="E737" s="46"/>
      <c r="F737" s="46"/>
      <c r="G737" s="48"/>
      <c r="H737" s="48"/>
      <c r="I737" s="48"/>
      <c r="J737" s="28"/>
      <c r="K737" s="43"/>
      <c r="L737" s="25"/>
      <c r="M737" s="2"/>
    </row>
    <row r="738" spans="3:13" ht="13.5" customHeight="1" x14ac:dyDescent="0.25">
      <c r="C738" s="47"/>
      <c r="D738" s="36"/>
      <c r="E738" s="46"/>
      <c r="F738" s="46"/>
      <c r="G738" s="48"/>
      <c r="H738" s="48"/>
      <c r="I738" s="48"/>
      <c r="J738" s="28"/>
      <c r="K738" s="43"/>
      <c r="L738" s="25"/>
      <c r="M738" s="2"/>
    </row>
    <row r="739" spans="3:13" ht="13.5" customHeight="1" x14ac:dyDescent="0.25">
      <c r="C739" s="47"/>
      <c r="D739" s="36"/>
      <c r="E739" s="46"/>
      <c r="F739" s="46"/>
      <c r="G739" s="48"/>
      <c r="H739" s="48"/>
      <c r="I739" s="48"/>
      <c r="J739" s="28"/>
      <c r="K739" s="43"/>
      <c r="L739" s="25"/>
      <c r="M739" s="2"/>
    </row>
    <row r="740" spans="3:13" ht="13.5" customHeight="1" x14ac:dyDescent="0.25">
      <c r="C740" s="47"/>
      <c r="D740" s="36"/>
      <c r="E740" s="46"/>
      <c r="F740" s="46"/>
      <c r="G740" s="48"/>
      <c r="H740" s="48"/>
      <c r="I740" s="48"/>
      <c r="J740" s="28"/>
      <c r="K740" s="43"/>
      <c r="L740" s="25"/>
      <c r="M740" s="2"/>
    </row>
    <row r="741" spans="3:13" ht="13.5" customHeight="1" x14ac:dyDescent="0.25">
      <c r="C741" s="47"/>
      <c r="D741" s="36"/>
      <c r="E741" s="46"/>
      <c r="F741" s="46"/>
      <c r="G741" s="48"/>
      <c r="H741" s="48"/>
      <c r="I741" s="48"/>
      <c r="J741" s="28"/>
      <c r="K741" s="43"/>
      <c r="L741" s="25"/>
      <c r="M741" s="2"/>
    </row>
    <row r="742" spans="3:13" ht="13.5" customHeight="1" x14ac:dyDescent="0.25">
      <c r="C742" s="47"/>
      <c r="D742" s="36"/>
      <c r="E742" s="46"/>
      <c r="F742" s="46"/>
      <c r="G742" s="48"/>
      <c r="H742" s="48"/>
      <c r="I742" s="48"/>
      <c r="J742" s="28"/>
      <c r="K742" s="43"/>
      <c r="L742" s="25"/>
      <c r="M742" s="2"/>
    </row>
    <row r="743" spans="3:13" ht="13.5" customHeight="1" x14ac:dyDescent="0.25">
      <c r="C743" s="47"/>
      <c r="D743" s="36"/>
      <c r="E743" s="46"/>
      <c r="F743" s="46"/>
      <c r="G743" s="48"/>
      <c r="H743" s="48"/>
      <c r="I743" s="48"/>
      <c r="J743" s="28"/>
      <c r="K743" s="43"/>
      <c r="L743" s="25"/>
      <c r="M743" s="2"/>
    </row>
    <row r="744" spans="3:13" ht="13.5" customHeight="1" x14ac:dyDescent="0.25">
      <c r="C744" s="47"/>
      <c r="D744" s="36"/>
      <c r="E744" s="46"/>
      <c r="F744" s="46"/>
      <c r="G744" s="48"/>
      <c r="H744" s="48"/>
      <c r="I744" s="48"/>
      <c r="J744" s="28"/>
      <c r="K744" s="43"/>
      <c r="L744" s="25"/>
      <c r="M744" s="2"/>
    </row>
    <row r="745" spans="3:13" ht="13.5" customHeight="1" x14ac:dyDescent="0.25">
      <c r="C745" s="47"/>
      <c r="D745" s="36"/>
      <c r="E745" s="46"/>
      <c r="F745" s="46"/>
      <c r="G745" s="48"/>
      <c r="H745" s="48"/>
      <c r="I745" s="48"/>
      <c r="J745" s="28"/>
      <c r="K745" s="43"/>
      <c r="L745" s="25"/>
      <c r="M745" s="2"/>
    </row>
    <row r="746" spans="3:13" ht="13.5" customHeight="1" x14ac:dyDescent="0.25">
      <c r="C746" s="47"/>
      <c r="D746" s="36"/>
      <c r="E746" s="46"/>
      <c r="F746" s="46"/>
      <c r="G746" s="48"/>
      <c r="H746" s="48"/>
      <c r="I746" s="48"/>
      <c r="J746" s="29"/>
      <c r="K746" s="43"/>
      <c r="L746" s="25"/>
      <c r="M746" s="2"/>
    </row>
    <row r="747" spans="3:13" ht="13.5" customHeight="1" x14ac:dyDescent="0.25">
      <c r="C747" s="47"/>
      <c r="D747" s="36"/>
      <c r="E747" s="46"/>
      <c r="F747" s="46"/>
      <c r="G747" s="48"/>
      <c r="H747" s="48"/>
      <c r="I747" s="48"/>
      <c r="J747" s="29"/>
      <c r="K747" s="43"/>
      <c r="L747" s="25"/>
      <c r="M747" s="2"/>
    </row>
    <row r="748" spans="3:13" ht="13.5" customHeight="1" x14ac:dyDescent="0.25">
      <c r="C748" s="47"/>
      <c r="D748" s="36"/>
      <c r="E748" s="46"/>
      <c r="F748" s="46"/>
      <c r="G748" s="48"/>
      <c r="H748" s="48"/>
      <c r="I748" s="48"/>
      <c r="J748" s="29"/>
      <c r="K748" s="43"/>
      <c r="L748" s="25"/>
      <c r="M748" s="2"/>
    </row>
    <row r="749" spans="3:13" ht="13.5" customHeight="1" x14ac:dyDescent="0.25">
      <c r="C749" s="47"/>
      <c r="D749" s="36"/>
      <c r="E749" s="46"/>
      <c r="F749" s="46"/>
      <c r="G749" s="48"/>
      <c r="H749" s="48"/>
      <c r="I749" s="48"/>
      <c r="J749" s="29"/>
      <c r="K749" s="43"/>
      <c r="L749" s="25"/>
      <c r="M749" s="2"/>
    </row>
    <row r="750" spans="3:13" ht="13.5" customHeight="1" x14ac:dyDescent="0.25">
      <c r="C750" s="47"/>
      <c r="D750" s="36"/>
      <c r="E750" s="46"/>
      <c r="F750" s="46"/>
      <c r="G750" s="48"/>
      <c r="H750" s="48"/>
      <c r="I750" s="48"/>
      <c r="J750" s="29"/>
      <c r="K750" s="43"/>
      <c r="L750" s="25"/>
      <c r="M750" s="2"/>
    </row>
    <row r="751" spans="3:13" ht="13.5" customHeight="1" x14ac:dyDescent="0.25">
      <c r="C751" s="47"/>
      <c r="D751" s="36"/>
      <c r="E751" s="46"/>
      <c r="F751" s="46"/>
      <c r="G751" s="48"/>
      <c r="H751" s="48"/>
      <c r="I751" s="48"/>
      <c r="J751" s="29"/>
      <c r="K751" s="43"/>
      <c r="L751" s="25"/>
      <c r="M751" s="2"/>
    </row>
    <row r="752" spans="3:13" ht="13.5" customHeight="1" x14ac:dyDescent="0.25">
      <c r="C752" s="47"/>
      <c r="D752" s="36"/>
      <c r="E752" s="46"/>
      <c r="F752" s="46"/>
      <c r="G752" s="48"/>
      <c r="H752" s="48"/>
      <c r="I752" s="48"/>
      <c r="J752" s="29"/>
      <c r="K752" s="43"/>
      <c r="L752" s="25"/>
      <c r="M752" s="2"/>
    </row>
    <row r="753" spans="3:13" ht="13.5" customHeight="1" x14ac:dyDescent="0.25">
      <c r="C753" s="47"/>
      <c r="D753" s="36"/>
      <c r="E753" s="46"/>
      <c r="F753" s="46"/>
      <c r="G753" s="48"/>
      <c r="H753" s="48"/>
      <c r="I753" s="48"/>
      <c r="J753" s="29"/>
      <c r="K753" s="43"/>
      <c r="L753" s="25"/>
      <c r="M753" s="2"/>
    </row>
    <row r="754" spans="3:13" ht="13.5" customHeight="1" x14ac:dyDescent="0.25">
      <c r="C754" s="47"/>
      <c r="D754" s="36"/>
      <c r="E754" s="46"/>
      <c r="F754" s="46"/>
      <c r="G754" s="48"/>
      <c r="H754" s="48"/>
      <c r="I754" s="48"/>
      <c r="J754" s="29"/>
      <c r="K754" s="43"/>
      <c r="L754" s="25"/>
      <c r="M754" s="2"/>
    </row>
    <row r="755" spans="3:13" ht="13.5" customHeight="1" x14ac:dyDescent="0.25">
      <c r="C755" s="47"/>
      <c r="D755" s="36"/>
      <c r="E755" s="46"/>
      <c r="F755" s="46"/>
      <c r="G755" s="48"/>
      <c r="H755" s="48"/>
      <c r="I755" s="48"/>
      <c r="J755" s="29"/>
      <c r="K755" s="43"/>
      <c r="L755" s="25"/>
      <c r="M755" s="2"/>
    </row>
    <row r="756" spans="3:13" ht="13.5" customHeight="1" x14ac:dyDescent="0.25">
      <c r="C756" s="47"/>
      <c r="D756" s="36"/>
      <c r="E756" s="46"/>
      <c r="F756" s="46"/>
      <c r="G756" s="48"/>
      <c r="H756" s="48"/>
      <c r="I756" s="48"/>
      <c r="J756" s="29"/>
      <c r="K756" s="43"/>
      <c r="L756" s="25"/>
      <c r="M756" s="2"/>
    </row>
    <row r="757" spans="3:13" ht="13.5" customHeight="1" x14ac:dyDescent="0.25">
      <c r="C757" s="47"/>
      <c r="D757" s="36"/>
      <c r="E757" s="46"/>
      <c r="F757" s="46"/>
      <c r="G757" s="48"/>
      <c r="H757" s="48"/>
      <c r="I757" s="48"/>
      <c r="J757" s="29"/>
      <c r="K757" s="43"/>
      <c r="L757" s="25"/>
      <c r="M757" s="2"/>
    </row>
    <row r="758" spans="3:13" ht="13.5" customHeight="1" x14ac:dyDescent="0.25">
      <c r="C758" s="47"/>
      <c r="D758" s="36"/>
      <c r="E758" s="46"/>
      <c r="F758" s="46"/>
      <c r="G758" s="48"/>
      <c r="H758" s="48"/>
      <c r="I758" s="48"/>
      <c r="J758" s="29"/>
      <c r="K758" s="43"/>
      <c r="L758" s="25"/>
      <c r="M758" s="2"/>
    </row>
    <row r="759" spans="3:13" ht="13.5" customHeight="1" x14ac:dyDescent="0.25">
      <c r="C759" s="47"/>
      <c r="D759" s="36"/>
      <c r="E759" s="46"/>
      <c r="F759" s="46"/>
      <c r="G759" s="48"/>
      <c r="H759" s="48"/>
      <c r="I759" s="48"/>
      <c r="J759" s="28"/>
      <c r="K759" s="43"/>
      <c r="L759" s="25"/>
      <c r="M759" s="2"/>
    </row>
    <row r="760" spans="3:13" ht="13.5" customHeight="1" x14ac:dyDescent="0.25">
      <c r="C760" s="47"/>
      <c r="D760" s="36"/>
      <c r="E760" s="46"/>
      <c r="F760" s="46"/>
      <c r="G760" s="48"/>
      <c r="H760" s="48"/>
      <c r="I760" s="48"/>
      <c r="J760" s="28"/>
      <c r="K760" s="43"/>
      <c r="L760" s="25"/>
      <c r="M760" s="2"/>
    </row>
    <row r="761" spans="3:13" ht="13.5" customHeight="1" x14ac:dyDescent="0.25">
      <c r="C761" s="47"/>
      <c r="D761" s="36"/>
      <c r="E761" s="46"/>
      <c r="F761" s="46"/>
      <c r="G761" s="48"/>
      <c r="H761" s="48"/>
      <c r="I761" s="48"/>
      <c r="J761" s="28"/>
      <c r="K761" s="43"/>
      <c r="L761" s="25"/>
      <c r="M761" s="2"/>
    </row>
    <row r="762" spans="3:13" ht="13.5" customHeight="1" x14ac:dyDescent="0.25">
      <c r="C762" s="47"/>
      <c r="D762" s="36"/>
      <c r="E762" s="46"/>
      <c r="F762" s="46"/>
      <c r="G762" s="48"/>
      <c r="H762" s="48"/>
      <c r="I762" s="48"/>
      <c r="J762" s="28"/>
      <c r="K762" s="43"/>
      <c r="L762" s="25"/>
      <c r="M762" s="2"/>
    </row>
    <row r="763" spans="3:13" ht="13.5" customHeight="1" x14ac:dyDescent="0.25">
      <c r="C763" s="47"/>
      <c r="D763" s="36"/>
      <c r="E763" s="46"/>
      <c r="F763" s="46"/>
      <c r="G763" s="48"/>
      <c r="H763" s="48"/>
      <c r="I763" s="48"/>
      <c r="J763" s="28"/>
      <c r="K763" s="43"/>
      <c r="L763" s="25"/>
      <c r="M763" s="2"/>
    </row>
    <row r="764" spans="3:13" ht="13.5" customHeight="1" x14ac:dyDescent="0.25">
      <c r="C764" s="47"/>
      <c r="D764" s="36"/>
      <c r="E764" s="46"/>
      <c r="F764" s="46"/>
      <c r="G764" s="48"/>
      <c r="H764" s="48"/>
      <c r="I764" s="48"/>
      <c r="J764" s="28"/>
      <c r="K764" s="43"/>
      <c r="L764" s="25"/>
      <c r="M764" s="2"/>
    </row>
    <row r="765" spans="3:13" ht="13.5" customHeight="1" x14ac:dyDescent="0.25">
      <c r="C765" s="47"/>
      <c r="D765" s="36"/>
      <c r="E765" s="46"/>
      <c r="F765" s="46"/>
      <c r="G765" s="48"/>
      <c r="H765" s="48"/>
      <c r="I765" s="48"/>
      <c r="J765" s="28"/>
      <c r="K765" s="43"/>
      <c r="L765" s="25"/>
      <c r="M765" s="2"/>
    </row>
    <row r="766" spans="3:13" ht="13.5" customHeight="1" x14ac:dyDescent="0.25">
      <c r="C766" s="47"/>
      <c r="D766" s="36"/>
      <c r="E766" s="46"/>
      <c r="F766" s="46"/>
      <c r="G766" s="48"/>
      <c r="H766" s="48"/>
      <c r="I766" s="48"/>
      <c r="J766" s="28"/>
      <c r="K766" s="43"/>
      <c r="L766" s="25"/>
      <c r="M766" s="2"/>
    </row>
    <row r="767" spans="3:13" ht="13.5" customHeight="1" x14ac:dyDescent="0.25">
      <c r="C767" s="47"/>
      <c r="D767" s="36"/>
      <c r="E767" s="46"/>
      <c r="F767" s="46"/>
      <c r="G767" s="48"/>
      <c r="H767" s="48"/>
      <c r="I767" s="48"/>
      <c r="J767" s="28"/>
      <c r="K767" s="43"/>
      <c r="L767" s="25"/>
      <c r="M767" s="2"/>
    </row>
    <row r="768" spans="3:13" ht="13.5" customHeight="1" x14ac:dyDescent="0.25">
      <c r="C768" s="47"/>
      <c r="D768" s="36"/>
      <c r="E768" s="46"/>
      <c r="F768" s="46"/>
      <c r="G768" s="48"/>
      <c r="H768" s="48"/>
      <c r="I768" s="48"/>
      <c r="J768" s="28"/>
      <c r="K768" s="43"/>
      <c r="L768" s="25"/>
      <c r="M768" s="2"/>
    </row>
    <row r="769" spans="3:13" ht="13.5" customHeight="1" x14ac:dyDescent="0.25">
      <c r="C769" s="47"/>
      <c r="D769" s="36"/>
      <c r="E769" s="46"/>
      <c r="F769" s="46"/>
      <c r="G769" s="48"/>
      <c r="H769" s="48"/>
      <c r="I769" s="48"/>
      <c r="J769" s="28"/>
      <c r="K769" s="43"/>
      <c r="L769" s="25"/>
      <c r="M769" s="2"/>
    </row>
    <row r="770" spans="3:13" ht="13.5" customHeight="1" x14ac:dyDescent="0.25">
      <c r="C770" s="47"/>
      <c r="D770" s="36"/>
      <c r="E770" s="46"/>
      <c r="F770" s="46"/>
      <c r="G770" s="48"/>
      <c r="H770" s="48"/>
      <c r="I770" s="48"/>
      <c r="J770" s="28"/>
      <c r="K770" s="43"/>
      <c r="L770" s="25"/>
      <c r="M770" s="2"/>
    </row>
    <row r="771" spans="3:13" ht="13.5" customHeight="1" x14ac:dyDescent="0.25">
      <c r="C771" s="47"/>
      <c r="D771" s="36"/>
      <c r="E771" s="46"/>
      <c r="F771" s="46"/>
      <c r="G771" s="48"/>
      <c r="H771" s="48"/>
      <c r="I771" s="48"/>
      <c r="J771" s="28"/>
      <c r="K771" s="43"/>
      <c r="L771" s="25"/>
      <c r="M771" s="2"/>
    </row>
    <row r="772" spans="3:13" ht="13.5" customHeight="1" x14ac:dyDescent="0.25">
      <c r="C772" s="47"/>
      <c r="D772" s="36"/>
      <c r="E772" s="46"/>
      <c r="F772" s="46"/>
      <c r="G772" s="48"/>
      <c r="H772" s="48"/>
      <c r="I772" s="48"/>
      <c r="J772" s="28"/>
      <c r="K772" s="43"/>
      <c r="L772" s="25"/>
      <c r="M772" s="2"/>
    </row>
    <row r="773" spans="3:13" ht="13.5" customHeight="1" x14ac:dyDescent="0.25">
      <c r="C773" s="47"/>
      <c r="D773" s="36"/>
      <c r="E773" s="46"/>
      <c r="F773" s="46"/>
      <c r="G773" s="48"/>
      <c r="H773" s="48"/>
      <c r="I773" s="48"/>
      <c r="J773" s="28"/>
      <c r="K773" s="43"/>
      <c r="L773" s="25"/>
      <c r="M773" s="2"/>
    </row>
    <row r="774" spans="3:13" ht="13.5" customHeight="1" x14ac:dyDescent="0.25">
      <c r="C774" s="47"/>
      <c r="D774" s="36"/>
      <c r="E774" s="46"/>
      <c r="F774" s="46"/>
      <c r="G774" s="48"/>
      <c r="H774" s="48"/>
      <c r="I774" s="48"/>
      <c r="J774" s="28"/>
      <c r="K774" s="43"/>
      <c r="L774" s="25"/>
      <c r="M774" s="2"/>
    </row>
    <row r="775" spans="3:13" ht="13.5" customHeight="1" x14ac:dyDescent="0.25">
      <c r="C775" s="47"/>
      <c r="D775" s="36"/>
      <c r="E775" s="46"/>
      <c r="F775" s="46"/>
      <c r="G775" s="48"/>
      <c r="H775" s="48"/>
      <c r="I775" s="48"/>
      <c r="J775" s="28"/>
      <c r="K775" s="43"/>
      <c r="L775" s="25"/>
      <c r="M775" s="2"/>
    </row>
    <row r="776" spans="3:13" ht="13.5" customHeight="1" x14ac:dyDescent="0.25">
      <c r="C776" s="47"/>
      <c r="D776" s="36"/>
      <c r="E776" s="46"/>
      <c r="F776" s="46"/>
      <c r="G776" s="48"/>
      <c r="H776" s="48"/>
      <c r="I776" s="48"/>
      <c r="J776" s="28"/>
      <c r="K776" s="43"/>
      <c r="L776" s="25"/>
      <c r="M776" s="2"/>
    </row>
    <row r="777" spans="3:13" ht="13.5" customHeight="1" x14ac:dyDescent="0.25">
      <c r="C777" s="47"/>
      <c r="D777" s="36"/>
      <c r="E777" s="46"/>
      <c r="F777" s="46"/>
      <c r="G777" s="48"/>
      <c r="H777" s="48"/>
      <c r="I777" s="48"/>
      <c r="J777" s="28"/>
      <c r="K777" s="43"/>
      <c r="L777" s="25"/>
      <c r="M777" s="2"/>
    </row>
    <row r="778" spans="3:13" ht="13.5" customHeight="1" x14ac:dyDescent="0.25">
      <c r="C778" s="47"/>
      <c r="D778" s="36"/>
      <c r="E778" s="46"/>
      <c r="F778" s="46"/>
      <c r="G778" s="48"/>
      <c r="H778" s="48"/>
      <c r="I778" s="48"/>
      <c r="J778" s="28"/>
      <c r="K778" s="43"/>
      <c r="L778" s="25"/>
      <c r="M778" s="2"/>
    </row>
    <row r="779" spans="3:13" ht="13.5" customHeight="1" x14ac:dyDescent="0.25">
      <c r="C779" s="47"/>
      <c r="D779" s="36"/>
      <c r="E779" s="46"/>
      <c r="F779" s="46"/>
      <c r="G779" s="48"/>
      <c r="H779" s="48"/>
      <c r="I779" s="48"/>
      <c r="J779" s="28"/>
      <c r="K779" s="43"/>
      <c r="L779" s="25"/>
      <c r="M779" s="2"/>
    </row>
    <row r="780" spans="3:13" ht="13.5" customHeight="1" x14ac:dyDescent="0.25">
      <c r="C780" s="47"/>
      <c r="D780" s="36"/>
      <c r="E780" s="46"/>
      <c r="F780" s="46"/>
      <c r="G780" s="48"/>
      <c r="H780" s="48"/>
      <c r="I780" s="48"/>
      <c r="J780" s="28"/>
      <c r="K780" s="43"/>
      <c r="L780" s="25"/>
      <c r="M780" s="2"/>
    </row>
    <row r="781" spans="3:13" ht="13.5" customHeight="1" x14ac:dyDescent="0.25">
      <c r="C781" s="47"/>
      <c r="D781" s="36"/>
      <c r="E781" s="46"/>
      <c r="F781" s="46"/>
      <c r="G781" s="48"/>
      <c r="H781" s="48"/>
      <c r="I781" s="48"/>
      <c r="J781" s="28"/>
      <c r="K781" s="43"/>
      <c r="L781" s="25"/>
      <c r="M781" s="2"/>
    </row>
    <row r="782" spans="3:13" ht="13.5" customHeight="1" x14ac:dyDescent="0.25">
      <c r="C782" s="47"/>
      <c r="D782" s="36"/>
      <c r="E782" s="46"/>
      <c r="F782" s="46"/>
      <c r="G782" s="48"/>
      <c r="H782" s="48"/>
      <c r="I782" s="48"/>
      <c r="J782" s="28"/>
      <c r="K782" s="43"/>
      <c r="L782" s="25"/>
      <c r="M782" s="2"/>
    </row>
    <row r="783" spans="3:13" ht="13.5" customHeight="1" x14ac:dyDescent="0.25">
      <c r="C783" s="47"/>
      <c r="D783" s="36"/>
      <c r="E783" s="46"/>
      <c r="F783" s="46"/>
      <c r="G783" s="48"/>
      <c r="H783" s="48"/>
      <c r="I783" s="48"/>
      <c r="J783" s="28"/>
      <c r="K783" s="43"/>
      <c r="L783" s="25"/>
      <c r="M783" s="2"/>
    </row>
    <row r="784" spans="3:13" ht="13.5" customHeight="1" x14ac:dyDescent="0.25">
      <c r="C784" s="47"/>
      <c r="D784" s="36"/>
      <c r="E784" s="46"/>
      <c r="F784" s="46"/>
      <c r="G784" s="48"/>
      <c r="H784" s="48"/>
      <c r="I784" s="48"/>
      <c r="J784" s="28"/>
      <c r="K784" s="43"/>
      <c r="L784" s="25"/>
      <c r="M784" s="2"/>
    </row>
    <row r="785" spans="3:12" ht="13.5" customHeight="1" x14ac:dyDescent="0.25">
      <c r="C785" s="47"/>
      <c r="D785" s="36"/>
      <c r="E785" s="46"/>
      <c r="F785" s="46"/>
      <c r="G785" s="48"/>
      <c r="H785" s="48"/>
      <c r="I785" s="48"/>
      <c r="J785" s="28"/>
      <c r="K785" s="43"/>
      <c r="L785" s="25"/>
    </row>
    <row r="786" spans="3:12" ht="13.5" customHeight="1" x14ac:dyDescent="0.25">
      <c r="C786" s="47"/>
      <c r="D786" s="36"/>
      <c r="E786" s="46"/>
      <c r="F786" s="46"/>
      <c r="G786" s="48"/>
      <c r="H786" s="48"/>
      <c r="I786" s="48"/>
      <c r="J786" s="28"/>
      <c r="K786" s="43"/>
      <c r="L786" s="25"/>
    </row>
    <row r="787" spans="3:12" ht="13.5" customHeight="1" x14ac:dyDescent="0.25">
      <c r="C787" s="47"/>
      <c r="D787" s="36"/>
      <c r="E787" s="46"/>
      <c r="F787" s="46"/>
      <c r="G787" s="48"/>
      <c r="H787" s="48"/>
      <c r="I787" s="48"/>
      <c r="J787" s="28"/>
      <c r="K787" s="43"/>
      <c r="L787" s="25"/>
    </row>
    <row r="788" spans="3:12" ht="13.5" customHeight="1" x14ac:dyDescent="0.25">
      <c r="C788" s="47"/>
      <c r="D788" s="36"/>
      <c r="E788" s="46"/>
      <c r="F788" s="46"/>
      <c r="G788" s="48"/>
      <c r="H788" s="48"/>
      <c r="I788" s="48"/>
      <c r="J788" s="28"/>
      <c r="K788" s="43"/>
      <c r="L788" s="25"/>
    </row>
    <row r="789" spans="3:12" ht="13.5" customHeight="1" x14ac:dyDescent="0.25">
      <c r="C789" s="47"/>
      <c r="D789" s="36"/>
      <c r="E789" s="46"/>
      <c r="F789" s="46"/>
      <c r="G789" s="48"/>
      <c r="H789" s="48"/>
      <c r="I789" s="48"/>
      <c r="J789" s="28"/>
      <c r="K789" s="43"/>
      <c r="L789" s="25"/>
    </row>
    <row r="790" spans="3:12" ht="13.5" customHeight="1" x14ac:dyDescent="0.25">
      <c r="C790" s="47"/>
      <c r="D790" s="36"/>
      <c r="E790" s="46"/>
      <c r="F790" s="46"/>
      <c r="G790" s="48"/>
      <c r="H790" s="48"/>
      <c r="I790" s="48"/>
      <c r="J790" s="28"/>
      <c r="K790" s="43"/>
      <c r="L790" s="25"/>
    </row>
    <row r="791" spans="3:12" ht="13.5" customHeight="1" x14ac:dyDescent="0.25">
      <c r="C791" s="47"/>
      <c r="D791" s="36"/>
      <c r="E791" s="46"/>
      <c r="F791" s="46"/>
      <c r="G791" s="48"/>
      <c r="H791" s="48"/>
      <c r="I791" s="48"/>
      <c r="J791" s="28"/>
      <c r="K791" s="43"/>
      <c r="L791" s="25"/>
    </row>
    <row r="792" spans="3:12" ht="13.5" customHeight="1" x14ac:dyDescent="0.25">
      <c r="C792" s="47"/>
      <c r="D792" s="36"/>
      <c r="E792" s="46"/>
      <c r="F792" s="46"/>
      <c r="G792" s="48"/>
      <c r="H792" s="48"/>
      <c r="I792" s="48"/>
      <c r="J792" s="28"/>
      <c r="K792" s="43"/>
      <c r="L792" s="25"/>
    </row>
    <row r="793" spans="3:12" ht="13.5" customHeight="1" x14ac:dyDescent="0.25">
      <c r="C793" s="47"/>
      <c r="D793" s="36"/>
      <c r="E793" s="46"/>
      <c r="F793" s="46"/>
      <c r="G793" s="48"/>
      <c r="H793" s="48"/>
      <c r="I793" s="48"/>
      <c r="J793" s="28"/>
      <c r="K793" s="43"/>
      <c r="L793" s="25"/>
    </row>
    <row r="794" spans="3:12" ht="13.5" customHeight="1" x14ac:dyDescent="0.25">
      <c r="C794" s="47"/>
      <c r="D794" s="36"/>
      <c r="E794" s="46"/>
      <c r="F794" s="46"/>
      <c r="G794" s="48"/>
      <c r="H794" s="48"/>
      <c r="I794" s="48"/>
      <c r="J794" s="28"/>
      <c r="K794" s="43"/>
      <c r="L794" s="25"/>
    </row>
    <row r="795" spans="3:12" ht="13.5" customHeight="1" x14ac:dyDescent="0.25">
      <c r="C795" s="47"/>
      <c r="D795" s="36"/>
      <c r="E795" s="46"/>
      <c r="F795" s="46"/>
      <c r="G795" s="48"/>
      <c r="H795" s="48"/>
      <c r="I795" s="48"/>
      <c r="J795" s="28"/>
      <c r="K795" s="43"/>
      <c r="L795" s="25"/>
    </row>
    <row r="796" spans="3:12" ht="13.5" customHeight="1" x14ac:dyDescent="0.25">
      <c r="C796" s="47"/>
      <c r="D796" s="36"/>
      <c r="E796" s="46"/>
      <c r="F796" s="46"/>
      <c r="G796" s="48"/>
      <c r="H796" s="48"/>
      <c r="I796" s="48"/>
      <c r="J796" s="28"/>
      <c r="K796" s="43"/>
      <c r="L796" s="25"/>
    </row>
    <row r="797" spans="3:12" ht="13.5" customHeight="1" x14ac:dyDescent="0.25">
      <c r="C797" s="47"/>
      <c r="D797" s="36"/>
      <c r="E797" s="46"/>
      <c r="F797" s="46"/>
      <c r="G797" s="48"/>
      <c r="H797" s="48"/>
      <c r="I797" s="48"/>
      <c r="J797" s="28"/>
      <c r="K797" s="43"/>
      <c r="L797" s="25"/>
    </row>
    <row r="798" spans="3:12" ht="13.5" customHeight="1" x14ac:dyDescent="0.25">
      <c r="C798" s="47"/>
      <c r="D798" s="36"/>
      <c r="E798" s="46"/>
      <c r="F798" s="46"/>
      <c r="G798" s="48"/>
      <c r="H798" s="48"/>
      <c r="I798" s="48"/>
      <c r="J798" s="28"/>
      <c r="K798" s="43"/>
      <c r="L798" s="25"/>
    </row>
    <row r="799" spans="3:12" ht="13.5" customHeight="1" x14ac:dyDescent="0.25">
      <c r="C799" s="47"/>
      <c r="D799" s="36"/>
      <c r="E799" s="46"/>
      <c r="F799" s="46"/>
      <c r="G799" s="48"/>
      <c r="H799" s="48"/>
      <c r="I799" s="48"/>
      <c r="J799" s="28"/>
      <c r="K799" s="43"/>
      <c r="L799" s="25"/>
    </row>
    <row r="800" spans="3:12" ht="13.5" customHeight="1" x14ac:dyDescent="0.25">
      <c r="C800" s="47"/>
      <c r="D800" s="36"/>
      <c r="E800" s="46"/>
      <c r="F800" s="46"/>
      <c r="G800" s="48"/>
      <c r="H800" s="48"/>
      <c r="I800" s="48"/>
      <c r="J800" s="28"/>
      <c r="K800" s="43"/>
      <c r="L800" s="25"/>
    </row>
    <row r="801" spans="3:12" ht="13.5" customHeight="1" x14ac:dyDescent="0.25">
      <c r="C801" s="47"/>
      <c r="D801" s="36"/>
      <c r="E801" s="46"/>
      <c r="F801" s="46"/>
      <c r="G801" s="48"/>
      <c r="H801" s="48"/>
      <c r="I801" s="48"/>
      <c r="J801" s="28"/>
      <c r="K801" s="43"/>
      <c r="L801" s="25"/>
    </row>
    <row r="802" spans="3:12" ht="13.5" customHeight="1" x14ac:dyDescent="0.25">
      <c r="C802" s="47"/>
      <c r="D802" s="36"/>
      <c r="E802" s="46"/>
      <c r="F802" s="46"/>
      <c r="G802" s="48"/>
      <c r="H802" s="48"/>
      <c r="I802" s="48"/>
      <c r="J802" s="28"/>
      <c r="K802" s="43"/>
      <c r="L802" s="25"/>
    </row>
    <row r="803" spans="3:12" ht="13.5" customHeight="1" x14ac:dyDescent="0.25">
      <c r="C803" s="47"/>
      <c r="D803" s="36"/>
      <c r="E803" s="46"/>
      <c r="F803" s="46"/>
      <c r="G803" s="48"/>
      <c r="H803" s="48"/>
      <c r="I803" s="48"/>
      <c r="J803" s="28"/>
      <c r="K803" s="43"/>
      <c r="L803" s="25"/>
    </row>
    <row r="804" spans="3:12" ht="13.5" customHeight="1" x14ac:dyDescent="0.25">
      <c r="C804" s="47"/>
      <c r="D804" s="36"/>
      <c r="E804" s="46"/>
      <c r="F804" s="46"/>
      <c r="G804" s="48"/>
      <c r="H804" s="48"/>
      <c r="I804" s="48"/>
      <c r="J804" s="28"/>
      <c r="K804" s="43"/>
      <c r="L804" s="25"/>
    </row>
    <row r="805" spans="3:12" ht="13.5" customHeight="1" x14ac:dyDescent="0.25">
      <c r="C805" s="47"/>
      <c r="D805" s="36"/>
      <c r="E805" s="46"/>
      <c r="F805" s="46"/>
      <c r="G805" s="48"/>
      <c r="H805" s="48"/>
      <c r="I805" s="48"/>
      <c r="J805" s="28"/>
      <c r="K805" s="43"/>
      <c r="L805" s="25"/>
    </row>
    <row r="806" spans="3:12" ht="13.5" customHeight="1" x14ac:dyDescent="0.25">
      <c r="C806" s="47"/>
      <c r="D806" s="36"/>
      <c r="E806" s="46"/>
      <c r="F806" s="46"/>
      <c r="G806" s="48"/>
      <c r="H806" s="48"/>
      <c r="I806" s="48"/>
      <c r="J806" s="28"/>
      <c r="K806" s="43"/>
      <c r="L806" s="25"/>
    </row>
    <row r="807" spans="3:12" ht="13.5" customHeight="1" x14ac:dyDescent="0.25">
      <c r="C807" s="47"/>
      <c r="D807" s="36"/>
      <c r="E807" s="46"/>
      <c r="F807" s="46"/>
      <c r="G807" s="48"/>
      <c r="H807" s="48"/>
      <c r="I807" s="48"/>
      <c r="J807" s="28"/>
      <c r="K807" s="43"/>
      <c r="L807" s="25"/>
    </row>
    <row r="808" spans="3:12" ht="13.5" customHeight="1" x14ac:dyDescent="0.25">
      <c r="C808" s="47"/>
      <c r="D808" s="36"/>
      <c r="E808" s="46"/>
      <c r="F808" s="46"/>
      <c r="G808" s="48"/>
      <c r="H808" s="48"/>
      <c r="I808" s="48"/>
      <c r="J808" s="28"/>
      <c r="K808" s="43"/>
      <c r="L808" s="25"/>
    </row>
    <row r="809" spans="3:12" ht="13.5" customHeight="1" x14ac:dyDescent="0.25">
      <c r="C809" s="47"/>
      <c r="D809" s="36"/>
      <c r="E809" s="46"/>
      <c r="F809" s="46"/>
      <c r="G809" s="48"/>
      <c r="H809" s="48"/>
      <c r="I809" s="48"/>
      <c r="J809" s="28"/>
      <c r="K809" s="43"/>
      <c r="L809" s="25"/>
    </row>
    <row r="810" spans="3:12" ht="13.5" customHeight="1" x14ac:dyDescent="0.25">
      <c r="C810" s="47"/>
      <c r="D810" s="36"/>
      <c r="E810" s="46"/>
      <c r="F810" s="46"/>
      <c r="G810" s="48"/>
      <c r="H810" s="48"/>
      <c r="I810" s="48"/>
      <c r="J810" s="28"/>
      <c r="K810" s="43"/>
      <c r="L810" s="25"/>
    </row>
    <row r="811" spans="3:12" ht="13.5" customHeight="1" x14ac:dyDescent="0.25">
      <c r="C811" s="47"/>
      <c r="D811" s="36"/>
      <c r="E811" s="46"/>
      <c r="F811" s="46"/>
      <c r="G811" s="48"/>
      <c r="H811" s="48"/>
      <c r="I811" s="48"/>
      <c r="J811" s="28"/>
      <c r="K811" s="43"/>
      <c r="L811" s="25"/>
    </row>
    <row r="812" spans="3:12" ht="13.5" customHeight="1" x14ac:dyDescent="0.25">
      <c r="C812" s="47"/>
      <c r="D812" s="36"/>
      <c r="E812" s="46"/>
      <c r="F812" s="46"/>
      <c r="G812" s="48"/>
      <c r="H812" s="48"/>
      <c r="I812" s="48"/>
      <c r="J812" s="28"/>
      <c r="K812" s="43"/>
      <c r="L812" s="25"/>
    </row>
    <row r="813" spans="3:12" ht="13.5" customHeight="1" x14ac:dyDescent="0.25">
      <c r="C813" s="47"/>
      <c r="D813" s="36"/>
      <c r="E813" s="46"/>
      <c r="F813" s="46"/>
      <c r="G813" s="48"/>
      <c r="H813" s="48"/>
      <c r="I813" s="48"/>
      <c r="J813" s="28"/>
      <c r="K813" s="43"/>
      <c r="L813" s="25"/>
    </row>
    <row r="814" spans="3:12" ht="13.5" customHeight="1" x14ac:dyDescent="0.25">
      <c r="C814" s="47"/>
      <c r="D814" s="36"/>
      <c r="E814" s="46"/>
      <c r="F814" s="46"/>
      <c r="G814" s="48"/>
      <c r="H814" s="48"/>
      <c r="I814" s="48"/>
      <c r="J814" s="28"/>
      <c r="K814" s="43"/>
      <c r="L814" s="25"/>
    </row>
    <row r="815" spans="3:12" ht="13.5" customHeight="1" x14ac:dyDescent="0.25">
      <c r="C815" s="47"/>
      <c r="D815" s="36"/>
      <c r="E815" s="46"/>
      <c r="F815" s="46"/>
      <c r="G815" s="48"/>
      <c r="H815" s="48"/>
      <c r="I815" s="48"/>
      <c r="J815" s="28"/>
      <c r="K815" s="43"/>
      <c r="L815" s="25"/>
    </row>
    <row r="816" spans="3:12" ht="13.5" customHeight="1" x14ac:dyDescent="0.25">
      <c r="C816" s="47"/>
      <c r="D816" s="36"/>
      <c r="E816" s="46"/>
      <c r="F816" s="46"/>
      <c r="G816" s="48"/>
      <c r="H816" s="48"/>
      <c r="I816" s="48"/>
      <c r="J816" s="28"/>
      <c r="K816" s="43"/>
      <c r="L816" s="25"/>
    </row>
    <row r="817" spans="3:12" ht="13.5" customHeight="1" x14ac:dyDescent="0.25">
      <c r="C817" s="47"/>
      <c r="D817" s="36"/>
      <c r="E817" s="46"/>
      <c r="F817" s="46"/>
      <c r="G817" s="48"/>
      <c r="H817" s="48"/>
      <c r="I817" s="48"/>
      <c r="J817" s="28"/>
      <c r="K817" s="43"/>
      <c r="L817" s="25"/>
    </row>
    <row r="818" spans="3:12" ht="13.5" customHeight="1" x14ac:dyDescent="0.25">
      <c r="C818" s="47"/>
      <c r="D818" s="36"/>
      <c r="E818" s="46"/>
      <c r="F818" s="46"/>
      <c r="G818" s="48"/>
      <c r="H818" s="48"/>
      <c r="I818" s="48"/>
      <c r="J818" s="28"/>
      <c r="K818" s="43"/>
      <c r="L818" s="25"/>
    </row>
    <row r="819" spans="3:12" ht="13.5" customHeight="1" x14ac:dyDescent="0.25">
      <c r="C819" s="47"/>
      <c r="D819" s="36"/>
      <c r="E819" s="46"/>
      <c r="F819" s="46"/>
      <c r="G819" s="48"/>
      <c r="H819" s="48"/>
      <c r="I819" s="48"/>
      <c r="J819" s="28"/>
      <c r="K819" s="43"/>
      <c r="L819" s="25"/>
    </row>
    <row r="820" spans="3:12" ht="13.5" customHeight="1" x14ac:dyDescent="0.25">
      <c r="C820" s="47"/>
      <c r="D820" s="36"/>
      <c r="E820" s="46"/>
      <c r="F820" s="46"/>
      <c r="G820" s="48"/>
      <c r="H820" s="48"/>
      <c r="I820" s="48"/>
      <c r="J820" s="28"/>
      <c r="K820" s="43"/>
      <c r="L820" s="25"/>
    </row>
    <row r="821" spans="3:12" ht="13.5" customHeight="1" x14ac:dyDescent="0.25">
      <c r="C821" s="47"/>
      <c r="D821" s="36"/>
      <c r="E821" s="46"/>
      <c r="F821" s="46"/>
      <c r="G821" s="48"/>
      <c r="H821" s="48"/>
      <c r="I821" s="48"/>
      <c r="J821" s="28"/>
      <c r="K821" s="43"/>
      <c r="L821" s="25"/>
    </row>
    <row r="822" spans="3:12" ht="13.5" customHeight="1" x14ac:dyDescent="0.25">
      <c r="C822" s="47"/>
      <c r="D822" s="36"/>
      <c r="E822" s="46"/>
      <c r="F822" s="46"/>
      <c r="G822" s="48"/>
      <c r="H822" s="48"/>
      <c r="I822" s="48"/>
      <c r="J822" s="28"/>
      <c r="K822" s="43"/>
      <c r="L822" s="25"/>
    </row>
    <row r="823" spans="3:12" ht="13.5" customHeight="1" x14ac:dyDescent="0.25">
      <c r="C823" s="47"/>
      <c r="D823" s="36"/>
      <c r="E823" s="46"/>
      <c r="F823" s="46"/>
      <c r="G823" s="48"/>
      <c r="H823" s="48"/>
      <c r="I823" s="48"/>
      <c r="J823" s="28"/>
      <c r="K823" s="43"/>
      <c r="L823" s="25"/>
    </row>
    <row r="824" spans="3:12" ht="13.5" customHeight="1" x14ac:dyDescent="0.25">
      <c r="C824" s="47"/>
      <c r="D824" s="36"/>
      <c r="E824" s="46"/>
      <c r="F824" s="46"/>
      <c r="G824" s="48"/>
      <c r="H824" s="48"/>
      <c r="I824" s="48"/>
      <c r="J824" s="28"/>
      <c r="K824" s="43"/>
      <c r="L824" s="25"/>
    </row>
    <row r="825" spans="3:12" ht="13.5" customHeight="1" x14ac:dyDescent="0.25">
      <c r="C825" s="47"/>
      <c r="D825" s="36"/>
      <c r="E825" s="46"/>
      <c r="F825" s="46"/>
      <c r="G825" s="48"/>
      <c r="H825" s="48"/>
      <c r="I825" s="48"/>
      <c r="J825" s="28"/>
      <c r="K825" s="43"/>
      <c r="L825" s="25"/>
    </row>
    <row r="826" spans="3:12" ht="13.5" customHeight="1" x14ac:dyDescent="0.25">
      <c r="C826" s="47"/>
      <c r="D826" s="36"/>
      <c r="E826" s="46"/>
      <c r="F826" s="46"/>
      <c r="G826" s="48"/>
      <c r="H826" s="48"/>
      <c r="I826" s="48"/>
      <c r="J826" s="28"/>
      <c r="K826" s="43"/>
      <c r="L826" s="25"/>
    </row>
    <row r="827" spans="3:12" ht="13.5" customHeight="1" x14ac:dyDescent="0.25">
      <c r="C827" s="47"/>
      <c r="D827" s="36"/>
      <c r="E827" s="46"/>
      <c r="F827" s="46"/>
      <c r="G827" s="48"/>
      <c r="H827" s="48"/>
      <c r="I827" s="48"/>
      <c r="J827" s="28"/>
      <c r="K827" s="43"/>
      <c r="L827" s="25"/>
    </row>
    <row r="828" spans="3:12" ht="13.5" customHeight="1" x14ac:dyDescent="0.25">
      <c r="C828" s="47"/>
      <c r="D828" s="36"/>
      <c r="E828" s="46"/>
      <c r="F828" s="46"/>
      <c r="G828" s="48"/>
      <c r="H828" s="48"/>
      <c r="I828" s="48"/>
      <c r="J828" s="28"/>
      <c r="K828" s="43"/>
      <c r="L828" s="25"/>
    </row>
    <row r="829" spans="3:12" ht="13.5" customHeight="1" x14ac:dyDescent="0.25">
      <c r="C829" s="47"/>
      <c r="D829" s="36"/>
      <c r="E829" s="46"/>
      <c r="F829" s="46"/>
      <c r="G829" s="48"/>
      <c r="H829" s="48"/>
      <c r="I829" s="48"/>
      <c r="J829" s="28"/>
      <c r="K829" s="43"/>
      <c r="L829" s="25"/>
    </row>
    <row r="830" spans="3:12" ht="13.5" customHeight="1" x14ac:dyDescent="0.25">
      <c r="C830" s="47"/>
      <c r="D830" s="36"/>
      <c r="E830" s="46"/>
      <c r="F830" s="46"/>
      <c r="G830" s="48"/>
      <c r="H830" s="48"/>
      <c r="I830" s="48"/>
      <c r="J830" s="28"/>
      <c r="K830" s="43"/>
      <c r="L830" s="25"/>
    </row>
    <row r="831" spans="3:12" ht="13.5" customHeight="1" x14ac:dyDescent="0.25">
      <c r="C831" s="47"/>
      <c r="D831" s="36"/>
      <c r="E831" s="46"/>
      <c r="F831" s="46"/>
      <c r="G831" s="48"/>
      <c r="H831" s="48"/>
      <c r="I831" s="48"/>
      <c r="J831" s="28"/>
      <c r="K831" s="43"/>
      <c r="L831" s="25"/>
    </row>
    <row r="832" spans="3:12" ht="13.5" customHeight="1" x14ac:dyDescent="0.25">
      <c r="C832" s="47"/>
      <c r="D832" s="36"/>
      <c r="E832" s="46"/>
      <c r="F832" s="46"/>
      <c r="G832" s="48"/>
      <c r="H832" s="48"/>
      <c r="I832" s="48"/>
      <c r="J832" s="28"/>
      <c r="K832" s="43"/>
      <c r="L832" s="25"/>
    </row>
    <row r="833" spans="3:12" ht="13.5" customHeight="1" x14ac:dyDescent="0.25">
      <c r="C833" s="47"/>
      <c r="D833" s="36"/>
      <c r="E833" s="46"/>
      <c r="F833" s="46"/>
      <c r="G833" s="48"/>
      <c r="H833" s="48"/>
      <c r="I833" s="48"/>
      <c r="J833" s="28"/>
      <c r="K833" s="43"/>
      <c r="L833" s="25"/>
    </row>
    <row r="834" spans="3:12" ht="13.5" customHeight="1" x14ac:dyDescent="0.25">
      <c r="C834" s="47"/>
      <c r="D834" s="36"/>
      <c r="E834" s="46"/>
      <c r="F834" s="46"/>
      <c r="G834" s="48"/>
      <c r="H834" s="48"/>
      <c r="I834" s="48"/>
      <c r="J834" s="28"/>
      <c r="K834" s="43"/>
      <c r="L834" s="25"/>
    </row>
    <row r="835" spans="3:12" ht="13.5" customHeight="1" x14ac:dyDescent="0.25">
      <c r="C835" s="47"/>
      <c r="D835" s="36"/>
      <c r="E835" s="46"/>
      <c r="F835" s="46"/>
      <c r="G835" s="48"/>
      <c r="H835" s="48"/>
      <c r="I835" s="48"/>
      <c r="J835" s="28"/>
      <c r="K835" s="43"/>
      <c r="L835" s="25"/>
    </row>
    <row r="836" spans="3:12" ht="13.5" customHeight="1" x14ac:dyDescent="0.25">
      <c r="C836" s="47"/>
      <c r="D836" s="36"/>
      <c r="E836" s="46"/>
      <c r="F836" s="46"/>
      <c r="G836" s="48"/>
      <c r="H836" s="48"/>
      <c r="I836" s="48"/>
      <c r="J836" s="28"/>
      <c r="K836" s="43"/>
      <c r="L836" s="25"/>
    </row>
    <row r="837" spans="3:12" ht="13.5" customHeight="1" x14ac:dyDescent="0.25">
      <c r="C837" s="47"/>
      <c r="D837" s="36"/>
      <c r="E837" s="46"/>
      <c r="F837" s="46"/>
      <c r="G837" s="48"/>
      <c r="H837" s="48"/>
      <c r="I837" s="48"/>
      <c r="J837" s="28"/>
      <c r="K837" s="43"/>
      <c r="L837" s="25"/>
    </row>
    <row r="838" spans="3:12" ht="13.5" customHeight="1" x14ac:dyDescent="0.25">
      <c r="C838" s="47"/>
      <c r="D838" s="36"/>
      <c r="E838" s="46"/>
      <c r="F838" s="46"/>
      <c r="G838" s="48"/>
      <c r="H838" s="48"/>
      <c r="I838" s="48"/>
      <c r="J838" s="28"/>
      <c r="K838" s="43"/>
      <c r="L838" s="25"/>
    </row>
    <row r="839" spans="3:12" ht="13.5" customHeight="1" x14ac:dyDescent="0.25">
      <c r="C839" s="47"/>
      <c r="D839" s="36"/>
      <c r="E839" s="46"/>
      <c r="F839" s="46"/>
      <c r="G839" s="48"/>
      <c r="H839" s="48"/>
      <c r="I839" s="48"/>
      <c r="J839" s="28"/>
      <c r="K839" s="43"/>
      <c r="L839" s="25"/>
    </row>
    <row r="840" spans="3:12" ht="13.5" customHeight="1" x14ac:dyDescent="0.25">
      <c r="C840" s="47"/>
      <c r="D840" s="36"/>
      <c r="E840" s="46"/>
      <c r="F840" s="46"/>
      <c r="G840" s="48"/>
      <c r="H840" s="48"/>
      <c r="I840" s="48"/>
      <c r="J840" s="28"/>
      <c r="K840" s="43"/>
      <c r="L840" s="25"/>
    </row>
    <row r="841" spans="3:12" ht="13.5" customHeight="1" x14ac:dyDescent="0.25">
      <c r="C841" s="47"/>
      <c r="D841" s="36"/>
      <c r="E841" s="46"/>
      <c r="F841" s="46"/>
      <c r="G841" s="48"/>
      <c r="H841" s="48"/>
      <c r="I841" s="48"/>
      <c r="J841" s="28"/>
      <c r="K841" s="43"/>
      <c r="L841" s="25"/>
    </row>
    <row r="842" spans="3:12" ht="13.5" customHeight="1" x14ac:dyDescent="0.25">
      <c r="C842" s="47"/>
      <c r="D842" s="36"/>
      <c r="E842" s="46"/>
      <c r="F842" s="46"/>
      <c r="G842" s="48"/>
      <c r="H842" s="48"/>
      <c r="I842" s="48"/>
      <c r="J842" s="28"/>
      <c r="K842" s="43"/>
      <c r="L842" s="25"/>
    </row>
    <row r="843" spans="3:12" ht="13.5" customHeight="1" x14ac:dyDescent="0.25">
      <c r="C843" s="47"/>
      <c r="D843" s="36"/>
      <c r="E843" s="46"/>
      <c r="F843" s="46"/>
      <c r="G843" s="48"/>
      <c r="H843" s="48"/>
      <c r="I843" s="48"/>
      <c r="J843" s="28"/>
      <c r="K843" s="43"/>
      <c r="L843" s="25"/>
    </row>
    <row r="844" spans="3:12" ht="13.5" customHeight="1" x14ac:dyDescent="0.25">
      <c r="C844" s="47"/>
      <c r="D844" s="36"/>
      <c r="E844" s="46"/>
      <c r="F844" s="46"/>
      <c r="G844" s="48"/>
      <c r="H844" s="48"/>
      <c r="I844" s="48"/>
      <c r="J844" s="28"/>
      <c r="K844" s="43"/>
      <c r="L844" s="25"/>
    </row>
    <row r="845" spans="3:12" ht="13.5" customHeight="1" x14ac:dyDescent="0.25">
      <c r="C845" s="47"/>
      <c r="D845" s="36"/>
      <c r="E845" s="46"/>
      <c r="F845" s="46"/>
      <c r="G845" s="48"/>
      <c r="H845" s="48"/>
      <c r="I845" s="48"/>
      <c r="J845" s="28"/>
      <c r="K845" s="43"/>
      <c r="L845" s="25"/>
    </row>
    <row r="846" spans="3:12" ht="13.5" customHeight="1" x14ac:dyDescent="0.25">
      <c r="C846" s="47"/>
      <c r="D846" s="36"/>
      <c r="E846" s="46"/>
      <c r="F846" s="46"/>
      <c r="G846" s="48"/>
      <c r="H846" s="48"/>
      <c r="I846" s="48"/>
      <c r="J846" s="28"/>
      <c r="K846" s="43"/>
      <c r="L846" s="25"/>
    </row>
    <row r="847" spans="3:12" ht="13.5" customHeight="1" x14ac:dyDescent="0.25">
      <c r="C847" s="47"/>
      <c r="D847" s="36"/>
      <c r="E847" s="46"/>
      <c r="F847" s="46"/>
      <c r="G847" s="48"/>
      <c r="H847" s="48"/>
      <c r="I847" s="48"/>
      <c r="J847" s="28"/>
      <c r="K847" s="43"/>
      <c r="L847" s="25"/>
    </row>
    <row r="848" spans="3:12" ht="13.5" customHeight="1" x14ac:dyDescent="0.25">
      <c r="C848" s="47"/>
      <c r="D848" s="36"/>
      <c r="E848" s="46"/>
      <c r="F848" s="46"/>
      <c r="G848" s="48"/>
      <c r="H848" s="48"/>
      <c r="I848" s="48"/>
      <c r="J848" s="28"/>
      <c r="K848" s="43"/>
      <c r="L848" s="25"/>
    </row>
    <row r="849" spans="3:12" ht="13.5" customHeight="1" x14ac:dyDescent="0.25">
      <c r="C849" s="47"/>
      <c r="D849" s="36"/>
      <c r="E849" s="46"/>
      <c r="F849" s="46"/>
      <c r="G849" s="48"/>
      <c r="H849" s="48"/>
      <c r="I849" s="48"/>
      <c r="J849" s="28"/>
      <c r="K849" s="43"/>
      <c r="L849" s="25"/>
    </row>
    <row r="850" spans="3:12" ht="13.5" customHeight="1" x14ac:dyDescent="0.25">
      <c r="C850" s="47"/>
      <c r="D850" s="36"/>
      <c r="E850" s="46"/>
      <c r="F850" s="46"/>
      <c r="G850" s="48"/>
      <c r="H850" s="48"/>
      <c r="I850" s="48"/>
      <c r="J850" s="28"/>
      <c r="K850" s="43"/>
      <c r="L850" s="25"/>
    </row>
    <row r="851" spans="3:12" ht="13.5" customHeight="1" x14ac:dyDescent="0.25">
      <c r="C851" s="47"/>
      <c r="D851" s="36"/>
      <c r="E851" s="46"/>
      <c r="F851" s="46"/>
      <c r="G851" s="48"/>
      <c r="H851" s="48"/>
      <c r="I851" s="48"/>
      <c r="J851" s="28"/>
      <c r="K851" s="43"/>
      <c r="L851" s="25"/>
    </row>
    <row r="852" spans="3:12" ht="13.5" customHeight="1" x14ac:dyDescent="0.25">
      <c r="C852" s="47"/>
      <c r="D852" s="36"/>
      <c r="E852" s="46"/>
      <c r="F852" s="46"/>
      <c r="G852" s="48"/>
      <c r="H852" s="48"/>
      <c r="I852" s="48"/>
      <c r="J852" s="28"/>
      <c r="K852" s="43"/>
      <c r="L852" s="25"/>
    </row>
    <row r="853" spans="3:12" ht="13.5" customHeight="1" x14ac:dyDescent="0.25">
      <c r="C853" s="47"/>
      <c r="D853" s="36"/>
      <c r="E853" s="46"/>
      <c r="F853" s="46"/>
      <c r="G853" s="48"/>
      <c r="H853" s="48"/>
      <c r="I853" s="48"/>
      <c r="J853" s="28"/>
      <c r="K853" s="43"/>
      <c r="L853" s="25"/>
    </row>
    <row r="854" spans="3:12" ht="13.5" customHeight="1" x14ac:dyDescent="0.25">
      <c r="C854" s="47"/>
      <c r="D854" s="36"/>
      <c r="E854" s="46"/>
      <c r="F854" s="46"/>
      <c r="G854" s="48"/>
      <c r="H854" s="48"/>
      <c r="I854" s="48"/>
      <c r="J854" s="28"/>
      <c r="K854" s="43"/>
      <c r="L854" s="25"/>
    </row>
    <row r="855" spans="3:12" ht="13.5" customHeight="1" x14ac:dyDescent="0.25">
      <c r="C855" s="47"/>
      <c r="D855" s="36"/>
      <c r="E855" s="46"/>
      <c r="F855" s="46"/>
      <c r="G855" s="48"/>
      <c r="H855" s="48"/>
      <c r="I855" s="48"/>
      <c r="J855" s="28"/>
      <c r="K855" s="43"/>
      <c r="L855" s="25"/>
    </row>
    <row r="856" spans="3:12" ht="13.5" customHeight="1" x14ac:dyDescent="0.25">
      <c r="C856" s="47"/>
      <c r="D856" s="36"/>
      <c r="E856" s="46"/>
      <c r="F856" s="46"/>
      <c r="G856" s="48"/>
      <c r="H856" s="48"/>
      <c r="I856" s="48"/>
      <c r="J856" s="28"/>
      <c r="K856" s="43"/>
      <c r="L856" s="25"/>
    </row>
    <row r="857" spans="3:12" ht="13.5" customHeight="1" x14ac:dyDescent="0.25">
      <c r="C857" s="47"/>
      <c r="D857" s="36"/>
      <c r="E857" s="46"/>
      <c r="F857" s="46"/>
      <c r="G857" s="48"/>
      <c r="H857" s="48"/>
      <c r="I857" s="48"/>
      <c r="J857" s="28"/>
      <c r="K857" s="43"/>
      <c r="L857" s="25"/>
    </row>
    <row r="858" spans="3:12" ht="13.5" customHeight="1" x14ac:dyDescent="0.25">
      <c r="C858" s="47"/>
      <c r="D858" s="36"/>
      <c r="E858" s="46"/>
      <c r="F858" s="46"/>
      <c r="G858" s="48"/>
      <c r="H858" s="48"/>
      <c r="I858" s="48"/>
      <c r="J858" s="28"/>
      <c r="K858" s="43"/>
      <c r="L858" s="25"/>
    </row>
    <row r="859" spans="3:12" ht="13.5" customHeight="1" x14ac:dyDescent="0.25">
      <c r="C859" s="47"/>
      <c r="D859" s="36"/>
      <c r="E859" s="46"/>
      <c r="F859" s="46"/>
      <c r="G859" s="48"/>
      <c r="H859" s="48"/>
      <c r="I859" s="48"/>
      <c r="J859" s="28"/>
      <c r="K859" s="43"/>
      <c r="L859" s="25"/>
    </row>
    <row r="860" spans="3:12" ht="13.5" customHeight="1" x14ac:dyDescent="0.25">
      <c r="C860" s="47"/>
      <c r="D860" s="36"/>
      <c r="E860" s="46"/>
      <c r="F860" s="46"/>
      <c r="G860" s="48"/>
      <c r="H860" s="48"/>
      <c r="I860" s="48"/>
      <c r="J860" s="28"/>
      <c r="K860" s="43"/>
      <c r="L860" s="25"/>
    </row>
    <row r="861" spans="3:12" ht="13.5" customHeight="1" x14ac:dyDescent="0.25">
      <c r="C861" s="47"/>
      <c r="D861" s="36"/>
      <c r="E861" s="46"/>
      <c r="F861" s="46"/>
      <c r="G861" s="48"/>
      <c r="H861" s="48"/>
      <c r="I861" s="48"/>
      <c r="J861" s="28"/>
      <c r="K861" s="43"/>
      <c r="L861" s="25"/>
    </row>
    <row r="862" spans="3:12" ht="13.5" customHeight="1" x14ac:dyDescent="0.25">
      <c r="C862" s="47"/>
      <c r="D862" s="36"/>
      <c r="E862" s="46"/>
      <c r="F862" s="46"/>
      <c r="G862" s="48"/>
      <c r="H862" s="48"/>
      <c r="I862" s="48"/>
      <c r="J862" s="28"/>
      <c r="K862" s="43"/>
      <c r="L862" s="25"/>
    </row>
    <row r="863" spans="3:12" ht="13.5" customHeight="1" x14ac:dyDescent="0.25">
      <c r="C863" s="47"/>
      <c r="D863" s="36"/>
      <c r="E863" s="46"/>
      <c r="F863" s="46"/>
      <c r="G863" s="48"/>
      <c r="H863" s="48"/>
      <c r="I863" s="48"/>
      <c r="J863" s="28"/>
      <c r="K863" s="43"/>
      <c r="L863" s="25"/>
    </row>
    <row r="864" spans="3:12" ht="13.5" customHeight="1" x14ac:dyDescent="0.25">
      <c r="C864" s="47"/>
      <c r="D864" s="36"/>
      <c r="E864" s="46"/>
      <c r="F864" s="46"/>
      <c r="G864" s="48"/>
      <c r="H864" s="48"/>
      <c r="I864" s="48"/>
      <c r="J864" s="28"/>
      <c r="K864" s="43"/>
      <c r="L864" s="25"/>
    </row>
    <row r="865" spans="3:12" ht="13.5" customHeight="1" x14ac:dyDescent="0.25">
      <c r="C865" s="47"/>
      <c r="D865" s="36"/>
      <c r="E865" s="46"/>
      <c r="F865" s="46"/>
      <c r="G865" s="48"/>
      <c r="H865" s="48"/>
      <c r="I865" s="48"/>
      <c r="J865" s="28"/>
      <c r="K865" s="43"/>
      <c r="L865" s="25"/>
    </row>
    <row r="866" spans="3:12" ht="13.5" customHeight="1" x14ac:dyDescent="0.25">
      <c r="C866" s="47"/>
      <c r="D866" s="36"/>
      <c r="E866" s="46"/>
      <c r="F866" s="46"/>
      <c r="G866" s="48"/>
      <c r="H866" s="48"/>
      <c r="I866" s="48"/>
      <c r="J866" s="28"/>
      <c r="K866" s="43"/>
      <c r="L866" s="25"/>
    </row>
    <row r="867" spans="3:12" ht="13.5" customHeight="1" x14ac:dyDescent="0.25">
      <c r="C867" s="47"/>
      <c r="D867" s="36"/>
      <c r="E867" s="46"/>
      <c r="F867" s="46"/>
      <c r="G867" s="48"/>
      <c r="H867" s="48"/>
      <c r="I867" s="48"/>
      <c r="J867" s="28"/>
      <c r="K867" s="43"/>
      <c r="L867" s="25"/>
    </row>
    <row r="868" spans="3:12" ht="13.5" customHeight="1" x14ac:dyDescent="0.25">
      <c r="C868" s="47"/>
      <c r="D868" s="36"/>
      <c r="E868" s="46"/>
      <c r="F868" s="46"/>
      <c r="G868" s="48"/>
      <c r="H868" s="48"/>
      <c r="I868" s="48"/>
      <c r="J868" s="28"/>
      <c r="K868" s="43"/>
      <c r="L868" s="25"/>
    </row>
    <row r="869" spans="3:12" ht="13.5" customHeight="1" x14ac:dyDescent="0.25">
      <c r="C869" s="47"/>
      <c r="D869" s="36"/>
      <c r="E869" s="46"/>
      <c r="F869" s="46"/>
      <c r="G869" s="48"/>
      <c r="H869" s="48"/>
      <c r="I869" s="48"/>
      <c r="J869" s="28"/>
      <c r="K869" s="43"/>
      <c r="L869" s="25"/>
    </row>
    <row r="870" spans="3:12" ht="13.5" customHeight="1" x14ac:dyDescent="0.25">
      <c r="C870" s="47"/>
      <c r="D870" s="36"/>
      <c r="E870" s="46"/>
      <c r="F870" s="46"/>
      <c r="G870" s="48"/>
      <c r="H870" s="48"/>
      <c r="I870" s="48"/>
      <c r="J870" s="28"/>
      <c r="K870" s="43"/>
      <c r="L870" s="25"/>
    </row>
    <row r="871" spans="3:12" ht="13.5" customHeight="1" x14ac:dyDescent="0.25">
      <c r="C871" s="47"/>
      <c r="D871" s="36"/>
      <c r="E871" s="46"/>
      <c r="F871" s="46"/>
      <c r="G871" s="48"/>
      <c r="H871" s="48"/>
      <c r="I871" s="48"/>
      <c r="J871" s="28"/>
      <c r="K871" s="43"/>
      <c r="L871" s="25"/>
    </row>
    <row r="872" spans="3:12" ht="13.5" customHeight="1" x14ac:dyDescent="0.25">
      <c r="C872" s="47"/>
      <c r="D872" s="36"/>
      <c r="E872" s="46"/>
      <c r="F872" s="46"/>
      <c r="G872" s="48"/>
      <c r="H872" s="48"/>
      <c r="I872" s="48"/>
      <c r="J872" s="28"/>
      <c r="K872" s="43"/>
      <c r="L872" s="25"/>
    </row>
    <row r="873" spans="3:12" ht="13.5" customHeight="1" x14ac:dyDescent="0.25">
      <c r="C873" s="47"/>
      <c r="D873" s="36"/>
      <c r="E873" s="46"/>
      <c r="F873" s="46"/>
      <c r="G873" s="48"/>
      <c r="H873" s="48"/>
      <c r="I873" s="48"/>
      <c r="J873" s="28"/>
      <c r="K873" s="43"/>
      <c r="L873" s="25"/>
    </row>
    <row r="874" spans="3:12" ht="13.5" customHeight="1" x14ac:dyDescent="0.25">
      <c r="C874" s="47"/>
      <c r="D874" s="36"/>
      <c r="E874" s="46"/>
      <c r="F874" s="46"/>
      <c r="G874" s="48"/>
      <c r="H874" s="48"/>
      <c r="I874" s="48"/>
      <c r="J874" s="28"/>
      <c r="K874" s="43"/>
      <c r="L874" s="25"/>
    </row>
    <row r="875" spans="3:12" ht="13.5" customHeight="1" x14ac:dyDescent="0.25">
      <c r="C875" s="47"/>
      <c r="D875" s="36"/>
      <c r="E875" s="46"/>
      <c r="F875" s="46"/>
      <c r="G875" s="48"/>
      <c r="H875" s="48"/>
      <c r="I875" s="48"/>
      <c r="J875" s="28"/>
      <c r="K875" s="43"/>
      <c r="L875" s="25"/>
    </row>
    <row r="876" spans="3:12" ht="13.5" customHeight="1" x14ac:dyDescent="0.25">
      <c r="C876" s="47"/>
      <c r="D876" s="36"/>
      <c r="E876" s="46"/>
      <c r="F876" s="46"/>
      <c r="G876" s="48"/>
      <c r="H876" s="48"/>
      <c r="I876" s="48"/>
      <c r="J876" s="28"/>
      <c r="K876" s="43"/>
      <c r="L876" s="25"/>
    </row>
    <row r="877" spans="3:12" ht="13.5" customHeight="1" x14ac:dyDescent="0.25">
      <c r="C877" s="47"/>
      <c r="D877" s="36"/>
      <c r="E877" s="46"/>
      <c r="F877" s="46"/>
      <c r="G877" s="48"/>
      <c r="H877" s="48"/>
      <c r="I877" s="48"/>
      <c r="J877" s="28"/>
      <c r="K877" s="43"/>
      <c r="L877" s="25"/>
    </row>
    <row r="878" spans="3:12" ht="13.5" customHeight="1" x14ac:dyDescent="0.25">
      <c r="C878" s="47"/>
      <c r="D878" s="36"/>
      <c r="E878" s="46"/>
      <c r="F878" s="46"/>
      <c r="G878" s="48"/>
      <c r="H878" s="48"/>
      <c r="I878" s="48"/>
      <c r="J878" s="28"/>
      <c r="K878" s="43"/>
      <c r="L878" s="25"/>
    </row>
    <row r="879" spans="3:12" ht="13.5" customHeight="1" x14ac:dyDescent="0.25">
      <c r="C879" s="47"/>
      <c r="D879" s="36"/>
      <c r="E879" s="46"/>
      <c r="F879" s="46"/>
      <c r="G879" s="48"/>
      <c r="H879" s="48"/>
      <c r="I879" s="48"/>
      <c r="J879" s="28"/>
      <c r="K879" s="43"/>
      <c r="L879" s="25"/>
    </row>
    <row r="880" spans="3:12" ht="13.5" customHeight="1" x14ac:dyDescent="0.25">
      <c r="C880" s="47"/>
      <c r="D880" s="36"/>
      <c r="E880" s="46"/>
      <c r="F880" s="46"/>
      <c r="G880" s="48"/>
      <c r="H880" s="48"/>
      <c r="I880" s="48"/>
      <c r="J880" s="28"/>
      <c r="K880" s="43"/>
      <c r="L880" s="25"/>
    </row>
    <row r="881" spans="3:12" ht="13.5" customHeight="1" x14ac:dyDescent="0.25">
      <c r="C881" s="47"/>
      <c r="D881" s="36"/>
      <c r="E881" s="46"/>
      <c r="F881" s="46"/>
      <c r="G881" s="48"/>
      <c r="H881" s="48"/>
      <c r="I881" s="48"/>
      <c r="J881" s="28"/>
      <c r="K881" s="43"/>
      <c r="L881" s="25"/>
    </row>
    <row r="882" spans="3:12" ht="13.5" customHeight="1" x14ac:dyDescent="0.25">
      <c r="C882" s="47"/>
      <c r="D882" s="36"/>
      <c r="E882" s="46"/>
      <c r="F882" s="46"/>
      <c r="G882" s="48"/>
      <c r="H882" s="48"/>
      <c r="I882" s="48"/>
      <c r="J882" s="28"/>
      <c r="K882" s="43"/>
      <c r="L882" s="25"/>
    </row>
    <row r="883" spans="3:12" ht="13.5" customHeight="1" x14ac:dyDescent="0.25">
      <c r="C883" s="47"/>
      <c r="D883" s="36"/>
      <c r="E883" s="46"/>
      <c r="F883" s="46"/>
      <c r="G883" s="48"/>
      <c r="H883" s="48"/>
      <c r="I883" s="48"/>
      <c r="J883" s="28"/>
      <c r="K883" s="43"/>
      <c r="L883" s="25"/>
    </row>
    <row r="884" spans="3:12" ht="13.5" customHeight="1" x14ac:dyDescent="0.25">
      <c r="C884" s="47"/>
      <c r="D884" s="36"/>
      <c r="E884" s="46"/>
      <c r="F884" s="46"/>
      <c r="G884" s="48"/>
      <c r="H884" s="48"/>
      <c r="I884" s="48"/>
      <c r="J884" s="28"/>
      <c r="K884" s="43"/>
      <c r="L884" s="25"/>
    </row>
    <row r="885" spans="3:12" ht="13.5" customHeight="1" x14ac:dyDescent="0.25">
      <c r="C885" s="47"/>
      <c r="D885" s="36"/>
      <c r="E885" s="46"/>
      <c r="F885" s="46"/>
      <c r="G885" s="48"/>
      <c r="H885" s="48"/>
      <c r="I885" s="48"/>
      <c r="J885" s="28"/>
      <c r="K885" s="43"/>
      <c r="L885" s="25"/>
    </row>
    <row r="886" spans="3:12" ht="13.5" customHeight="1" x14ac:dyDescent="0.25">
      <c r="C886" s="47"/>
      <c r="D886" s="36"/>
      <c r="E886" s="46"/>
      <c r="F886" s="46"/>
      <c r="G886" s="48"/>
      <c r="H886" s="48"/>
      <c r="I886" s="48"/>
      <c r="J886" s="28"/>
      <c r="K886" s="43"/>
      <c r="L886" s="25"/>
    </row>
    <row r="887" spans="3:12" ht="13.5" customHeight="1" x14ac:dyDescent="0.25">
      <c r="C887" s="47"/>
      <c r="D887" s="36"/>
      <c r="E887" s="46"/>
      <c r="F887" s="46"/>
      <c r="G887" s="48"/>
      <c r="H887" s="48"/>
      <c r="I887" s="48"/>
      <c r="J887" s="28"/>
      <c r="K887" s="43"/>
      <c r="L887" s="25"/>
    </row>
    <row r="888" spans="3:12" ht="13.5" customHeight="1" x14ac:dyDescent="0.25">
      <c r="C888" s="47"/>
      <c r="D888" s="36"/>
      <c r="E888" s="46"/>
      <c r="F888" s="46"/>
      <c r="G888" s="48"/>
      <c r="H888" s="48"/>
      <c r="I888" s="48"/>
      <c r="J888" s="28"/>
      <c r="K888" s="43"/>
      <c r="L888" s="25"/>
    </row>
    <row r="889" spans="3:12" ht="13.5" customHeight="1" x14ac:dyDescent="0.25">
      <c r="C889" s="47"/>
      <c r="D889" s="36"/>
      <c r="E889" s="46"/>
      <c r="F889" s="46"/>
      <c r="G889" s="48"/>
      <c r="H889" s="48"/>
      <c r="I889" s="48"/>
      <c r="J889" s="28"/>
      <c r="K889" s="43"/>
      <c r="L889" s="25"/>
    </row>
    <row r="890" spans="3:12" ht="13.5" customHeight="1" x14ac:dyDescent="0.25">
      <c r="C890" s="47"/>
      <c r="D890" s="36"/>
      <c r="E890" s="46"/>
      <c r="F890" s="46"/>
      <c r="G890" s="48"/>
      <c r="H890" s="48"/>
      <c r="I890" s="48"/>
      <c r="J890" s="28"/>
      <c r="K890" s="43"/>
      <c r="L890" s="25"/>
    </row>
    <row r="891" spans="3:12" ht="13.5" customHeight="1" x14ac:dyDescent="0.25">
      <c r="C891" s="47"/>
      <c r="D891" s="36"/>
      <c r="E891" s="46"/>
      <c r="F891" s="46"/>
      <c r="G891" s="48"/>
      <c r="H891" s="48"/>
      <c r="I891" s="48"/>
      <c r="J891" s="28"/>
      <c r="K891" s="43"/>
      <c r="L891" s="25"/>
    </row>
    <row r="892" spans="3:12" ht="13.5" customHeight="1" x14ac:dyDescent="0.25">
      <c r="C892" s="47"/>
      <c r="D892" s="36"/>
      <c r="E892" s="46"/>
      <c r="F892" s="46"/>
      <c r="G892" s="48"/>
      <c r="H892" s="48"/>
      <c r="I892" s="48"/>
      <c r="J892" s="28"/>
      <c r="K892" s="43"/>
      <c r="L892" s="25"/>
    </row>
    <row r="893" spans="3:12" ht="13.5" customHeight="1" x14ac:dyDescent="0.25">
      <c r="C893" s="47"/>
      <c r="D893" s="36"/>
      <c r="E893" s="46"/>
      <c r="F893" s="46"/>
      <c r="G893" s="48"/>
      <c r="H893" s="48"/>
      <c r="I893" s="48"/>
      <c r="J893" s="28"/>
      <c r="K893" s="43"/>
      <c r="L893" s="25"/>
    </row>
    <row r="894" spans="3:12" ht="13.5" customHeight="1" x14ac:dyDescent="0.25">
      <c r="C894" s="47"/>
      <c r="D894" s="36"/>
      <c r="E894" s="46"/>
      <c r="F894" s="46"/>
      <c r="G894" s="48"/>
      <c r="H894" s="48"/>
      <c r="I894" s="48"/>
      <c r="J894" s="28"/>
      <c r="K894" s="43"/>
      <c r="L894" s="25"/>
    </row>
    <row r="895" spans="3:12" ht="13.5" customHeight="1" x14ac:dyDescent="0.25">
      <c r="C895" s="47"/>
      <c r="D895" s="36"/>
      <c r="E895" s="46"/>
      <c r="F895" s="46"/>
      <c r="G895" s="48"/>
      <c r="H895" s="48"/>
      <c r="I895" s="48"/>
      <c r="J895" s="28"/>
      <c r="K895" s="43"/>
      <c r="L895" s="25"/>
    </row>
    <row r="896" spans="3:12" ht="13.5" customHeight="1" x14ac:dyDescent="0.25">
      <c r="C896" s="47"/>
      <c r="D896" s="36"/>
      <c r="E896" s="46"/>
      <c r="F896" s="46"/>
      <c r="G896" s="48"/>
      <c r="H896" s="48"/>
      <c r="I896" s="48"/>
      <c r="J896" s="28"/>
      <c r="K896" s="43"/>
      <c r="L896" s="25"/>
    </row>
    <row r="897" spans="3:12" ht="13.5" customHeight="1" x14ac:dyDescent="0.25">
      <c r="C897" s="47"/>
      <c r="D897" s="36"/>
      <c r="E897" s="46"/>
      <c r="F897" s="46"/>
      <c r="G897" s="48"/>
      <c r="H897" s="48"/>
      <c r="I897" s="48"/>
      <c r="J897" s="28"/>
      <c r="K897" s="43"/>
      <c r="L897" s="25"/>
    </row>
    <row r="898" spans="3:12" ht="13.5" customHeight="1" x14ac:dyDescent="0.25">
      <c r="C898" s="47"/>
      <c r="D898" s="36"/>
      <c r="E898" s="46"/>
      <c r="F898" s="46"/>
      <c r="G898" s="48"/>
      <c r="H898" s="48"/>
      <c r="I898" s="48"/>
      <c r="J898" s="28"/>
      <c r="K898" s="43"/>
      <c r="L898" s="25"/>
    </row>
    <row r="899" spans="3:12" ht="13.5" customHeight="1" x14ac:dyDescent="0.25">
      <c r="C899" s="47"/>
      <c r="D899" s="36"/>
      <c r="E899" s="46"/>
      <c r="F899" s="46"/>
      <c r="G899" s="48"/>
      <c r="H899" s="48"/>
      <c r="I899" s="48"/>
      <c r="J899" s="28"/>
      <c r="K899" s="43"/>
      <c r="L899" s="25"/>
    </row>
    <row r="900" spans="3:12" ht="13.5" customHeight="1" x14ac:dyDescent="0.25">
      <c r="C900" s="47"/>
      <c r="D900" s="36"/>
      <c r="E900" s="46"/>
      <c r="F900" s="46"/>
      <c r="G900" s="48"/>
      <c r="H900" s="48"/>
      <c r="I900" s="48"/>
      <c r="J900" s="28"/>
      <c r="K900" s="43"/>
      <c r="L900" s="25"/>
    </row>
    <row r="901" spans="3:12" ht="13.5" customHeight="1" x14ac:dyDescent="0.25">
      <c r="C901" s="47"/>
      <c r="D901" s="36"/>
      <c r="E901" s="46"/>
      <c r="F901" s="46"/>
      <c r="G901" s="48"/>
      <c r="H901" s="48"/>
      <c r="I901" s="48"/>
      <c r="J901" s="28"/>
      <c r="K901" s="43"/>
      <c r="L901" s="25"/>
    </row>
    <row r="902" spans="3:12" ht="13.5" customHeight="1" x14ac:dyDescent="0.25">
      <c r="C902" s="47"/>
      <c r="D902" s="36"/>
      <c r="E902" s="46"/>
      <c r="F902" s="46"/>
      <c r="G902" s="48"/>
      <c r="H902" s="48"/>
      <c r="I902" s="48"/>
      <c r="J902" s="28"/>
      <c r="K902" s="43"/>
      <c r="L902" s="25"/>
    </row>
    <row r="903" spans="3:12" ht="13.5" customHeight="1" x14ac:dyDescent="0.25">
      <c r="C903" s="47"/>
      <c r="D903" s="36"/>
      <c r="E903" s="46"/>
      <c r="F903" s="46"/>
      <c r="G903" s="48"/>
      <c r="H903" s="48"/>
      <c r="I903" s="48"/>
      <c r="J903" s="28"/>
      <c r="K903" s="43"/>
      <c r="L903" s="25"/>
    </row>
    <row r="904" spans="3:12" ht="13.5" customHeight="1" x14ac:dyDescent="0.25">
      <c r="C904" s="47"/>
      <c r="D904" s="36"/>
      <c r="E904" s="46"/>
      <c r="F904" s="46"/>
      <c r="G904" s="48"/>
      <c r="H904" s="48"/>
      <c r="I904" s="48"/>
      <c r="J904" s="28"/>
      <c r="K904" s="43"/>
      <c r="L904" s="25"/>
    </row>
    <row r="905" spans="3:12" ht="13.5" customHeight="1" x14ac:dyDescent="0.25">
      <c r="C905" s="47"/>
      <c r="D905" s="36"/>
      <c r="E905" s="46"/>
      <c r="F905" s="46"/>
      <c r="G905" s="48"/>
      <c r="H905" s="48"/>
      <c r="I905" s="48"/>
      <c r="J905" s="28"/>
      <c r="K905" s="43"/>
      <c r="L905" s="25"/>
    </row>
    <row r="906" spans="3:12" ht="13.5" customHeight="1" x14ac:dyDescent="0.25">
      <c r="C906" s="47"/>
      <c r="D906" s="36"/>
      <c r="E906" s="46"/>
      <c r="F906" s="46"/>
      <c r="G906" s="48"/>
      <c r="H906" s="48"/>
      <c r="I906" s="48"/>
      <c r="J906" s="28"/>
      <c r="K906" s="43"/>
      <c r="L906" s="25"/>
    </row>
    <row r="907" spans="3:12" ht="13.5" customHeight="1" x14ac:dyDescent="0.25">
      <c r="C907" s="47"/>
      <c r="D907" s="36"/>
      <c r="E907" s="46"/>
      <c r="F907" s="46"/>
      <c r="G907" s="48"/>
      <c r="H907" s="48"/>
      <c r="I907" s="48"/>
      <c r="J907" s="28"/>
      <c r="K907" s="43"/>
      <c r="L907" s="25"/>
    </row>
    <row r="908" spans="3:12" ht="13.5" customHeight="1" x14ac:dyDescent="0.25">
      <c r="C908" s="47"/>
      <c r="D908" s="36"/>
      <c r="E908" s="46"/>
      <c r="F908" s="46"/>
      <c r="G908" s="48"/>
      <c r="H908" s="48"/>
      <c r="I908" s="48"/>
      <c r="J908" s="28"/>
      <c r="K908" s="43"/>
      <c r="L908" s="25"/>
    </row>
    <row r="909" spans="3:12" ht="13.5" customHeight="1" x14ac:dyDescent="0.25">
      <c r="C909" s="47"/>
      <c r="D909" s="36"/>
      <c r="E909" s="46"/>
      <c r="F909" s="46"/>
      <c r="G909" s="48"/>
      <c r="H909" s="48"/>
      <c r="I909" s="48"/>
      <c r="J909" s="28"/>
      <c r="K909" s="43"/>
      <c r="L909" s="25"/>
    </row>
    <row r="910" spans="3:12" ht="13.5" customHeight="1" x14ac:dyDescent="0.25">
      <c r="C910" s="47"/>
      <c r="D910" s="36"/>
      <c r="E910" s="46"/>
      <c r="F910" s="46"/>
      <c r="G910" s="48"/>
      <c r="H910" s="48"/>
      <c r="I910" s="48"/>
      <c r="J910" s="28"/>
      <c r="K910" s="43"/>
      <c r="L910" s="25"/>
    </row>
    <row r="911" spans="3:12" ht="13.5" customHeight="1" x14ac:dyDescent="0.25">
      <c r="C911" s="47"/>
      <c r="D911" s="36"/>
      <c r="E911" s="46"/>
      <c r="F911" s="46"/>
      <c r="G911" s="48"/>
      <c r="H911" s="48"/>
      <c r="I911" s="48"/>
      <c r="J911" s="28"/>
      <c r="K911" s="43"/>
      <c r="L911" s="25"/>
    </row>
    <row r="912" spans="3:12" ht="13.5" customHeight="1" x14ac:dyDescent="0.25">
      <c r="C912" s="47"/>
      <c r="D912" s="36"/>
      <c r="E912" s="46"/>
      <c r="F912" s="46"/>
      <c r="G912" s="48"/>
      <c r="H912" s="48"/>
      <c r="I912" s="48"/>
      <c r="J912" s="28"/>
      <c r="K912" s="43"/>
      <c r="L912" s="25"/>
    </row>
    <row r="913" spans="3:12" ht="13.5" customHeight="1" x14ac:dyDescent="0.25">
      <c r="C913" s="47"/>
      <c r="D913" s="36"/>
      <c r="E913" s="46"/>
      <c r="F913" s="46"/>
      <c r="G913" s="48"/>
      <c r="H913" s="48"/>
      <c r="I913" s="48"/>
      <c r="J913" s="28"/>
      <c r="K913" s="43"/>
      <c r="L913" s="25"/>
    </row>
    <row r="914" spans="3:12" ht="13.5" customHeight="1" x14ac:dyDescent="0.25">
      <c r="C914" s="47"/>
      <c r="D914" s="36"/>
      <c r="E914" s="46"/>
      <c r="F914" s="46"/>
      <c r="G914" s="48"/>
      <c r="H914" s="48"/>
      <c r="I914" s="48"/>
      <c r="J914" s="28"/>
      <c r="K914" s="43"/>
      <c r="L914" s="25"/>
    </row>
    <row r="915" spans="3:12" ht="13.5" customHeight="1" x14ac:dyDescent="0.25">
      <c r="C915" s="47"/>
      <c r="D915" s="36"/>
      <c r="E915" s="46"/>
      <c r="F915" s="46"/>
      <c r="G915" s="48"/>
      <c r="H915" s="48"/>
      <c r="I915" s="48"/>
      <c r="J915" s="28"/>
      <c r="K915" s="43"/>
      <c r="L915" s="25"/>
    </row>
    <row r="916" spans="3:12" ht="13.5" customHeight="1" x14ac:dyDescent="0.25">
      <c r="C916" s="47"/>
      <c r="D916" s="36"/>
      <c r="E916" s="46"/>
      <c r="F916" s="46"/>
      <c r="G916" s="48"/>
      <c r="H916" s="48"/>
      <c r="I916" s="48"/>
      <c r="J916" s="28"/>
      <c r="K916" s="43"/>
      <c r="L916" s="25"/>
    </row>
    <row r="917" spans="3:12" ht="13.5" customHeight="1" x14ac:dyDescent="0.25">
      <c r="C917" s="47"/>
      <c r="D917" s="36"/>
      <c r="E917" s="46"/>
      <c r="F917" s="46"/>
      <c r="G917" s="48"/>
      <c r="H917" s="48"/>
      <c r="I917" s="48"/>
      <c r="J917" s="28"/>
      <c r="K917" s="43"/>
      <c r="L917" s="25"/>
    </row>
    <row r="918" spans="3:12" ht="13.5" customHeight="1" x14ac:dyDescent="0.25">
      <c r="C918" s="47"/>
      <c r="D918" s="36"/>
      <c r="E918" s="46"/>
      <c r="F918" s="46"/>
      <c r="G918" s="48"/>
      <c r="H918" s="48"/>
      <c r="I918" s="48"/>
      <c r="J918" s="28"/>
      <c r="K918" s="43"/>
      <c r="L918" s="25"/>
    </row>
    <row r="919" spans="3:12" ht="13.5" customHeight="1" x14ac:dyDescent="0.25">
      <c r="C919" s="47"/>
      <c r="D919" s="36"/>
      <c r="E919" s="46"/>
      <c r="F919" s="46"/>
      <c r="G919" s="48"/>
      <c r="H919" s="48"/>
      <c r="I919" s="48"/>
      <c r="J919" s="28"/>
      <c r="K919" s="43"/>
      <c r="L919" s="25"/>
    </row>
    <row r="920" spans="3:12" ht="13.5" customHeight="1" x14ac:dyDescent="0.25">
      <c r="C920" s="47"/>
      <c r="D920" s="36"/>
      <c r="E920" s="46"/>
      <c r="F920" s="46"/>
      <c r="G920" s="48"/>
      <c r="H920" s="48"/>
      <c r="I920" s="48"/>
      <c r="J920" s="28"/>
      <c r="K920" s="43"/>
      <c r="L920" s="25"/>
    </row>
    <row r="921" spans="3:12" ht="13.5" customHeight="1" x14ac:dyDescent="0.25">
      <c r="C921" s="47"/>
      <c r="D921" s="36"/>
      <c r="E921" s="46"/>
      <c r="F921" s="46"/>
      <c r="G921" s="48"/>
      <c r="H921" s="48"/>
      <c r="I921" s="48"/>
      <c r="J921" s="28"/>
      <c r="K921" s="43"/>
      <c r="L921" s="25"/>
    </row>
    <row r="922" spans="3:12" ht="13.5" customHeight="1" x14ac:dyDescent="0.25">
      <c r="C922" s="47"/>
      <c r="D922" s="36"/>
      <c r="E922" s="46"/>
      <c r="F922" s="46"/>
      <c r="G922" s="48"/>
      <c r="H922" s="48"/>
      <c r="I922" s="48"/>
      <c r="J922" s="28"/>
      <c r="K922" s="43"/>
      <c r="L922" s="25"/>
    </row>
    <row r="923" spans="3:12" ht="13.5" customHeight="1" x14ac:dyDescent="0.25">
      <c r="C923" s="47"/>
      <c r="D923" s="36"/>
      <c r="E923" s="46"/>
      <c r="F923" s="46"/>
      <c r="G923" s="48"/>
      <c r="H923" s="48"/>
      <c r="I923" s="48"/>
      <c r="J923" s="28"/>
      <c r="K923" s="43"/>
      <c r="L923" s="25"/>
    </row>
    <row r="924" spans="3:12" ht="13.5" customHeight="1" x14ac:dyDescent="0.25">
      <c r="C924" s="47"/>
      <c r="D924" s="36"/>
      <c r="E924" s="46"/>
      <c r="F924" s="46"/>
      <c r="G924" s="48"/>
      <c r="H924" s="48"/>
      <c r="I924" s="48"/>
      <c r="J924" s="28"/>
      <c r="K924" s="43"/>
      <c r="L924" s="25"/>
    </row>
    <row r="925" spans="3:12" ht="13.5" customHeight="1" x14ac:dyDescent="0.25">
      <c r="C925" s="47"/>
      <c r="D925" s="36"/>
      <c r="E925" s="46"/>
      <c r="F925" s="46"/>
      <c r="G925" s="48"/>
      <c r="H925" s="48"/>
      <c r="I925" s="48"/>
      <c r="J925" s="28"/>
      <c r="K925" s="43"/>
      <c r="L925" s="25"/>
    </row>
    <row r="926" spans="3:12" ht="13.5" customHeight="1" x14ac:dyDescent="0.25">
      <c r="C926" s="47"/>
      <c r="D926" s="36"/>
      <c r="E926" s="46"/>
      <c r="F926" s="46"/>
      <c r="G926" s="48"/>
      <c r="H926" s="48"/>
      <c r="I926" s="48"/>
      <c r="J926" s="28"/>
      <c r="K926" s="43"/>
      <c r="L926" s="25"/>
    </row>
    <row r="927" spans="3:12" ht="13.5" customHeight="1" x14ac:dyDescent="0.25">
      <c r="C927" s="47"/>
      <c r="D927" s="36"/>
      <c r="E927" s="46"/>
      <c r="F927" s="46"/>
      <c r="G927" s="48"/>
      <c r="H927" s="48"/>
      <c r="I927" s="48"/>
      <c r="J927" s="28"/>
      <c r="K927" s="43"/>
      <c r="L927" s="25"/>
    </row>
    <row r="928" spans="3:12" ht="13.5" customHeight="1" x14ac:dyDescent="0.25">
      <c r="C928" s="47"/>
      <c r="D928" s="36"/>
      <c r="E928" s="46"/>
      <c r="F928" s="46"/>
      <c r="G928" s="48"/>
      <c r="H928" s="48"/>
      <c r="I928" s="48"/>
      <c r="J928" s="28"/>
      <c r="K928" s="43"/>
      <c r="L928" s="25"/>
    </row>
    <row r="929" spans="3:12" ht="13.5" customHeight="1" x14ac:dyDescent="0.25">
      <c r="C929" s="47"/>
      <c r="D929" s="36"/>
      <c r="E929" s="46"/>
      <c r="F929" s="46"/>
      <c r="G929" s="48"/>
      <c r="H929" s="48"/>
      <c r="I929" s="48"/>
      <c r="J929" s="28"/>
      <c r="K929" s="43"/>
      <c r="L929" s="25"/>
    </row>
    <row r="930" spans="3:12" ht="13.5" customHeight="1" x14ac:dyDescent="0.25">
      <c r="C930" s="47"/>
      <c r="D930" s="36"/>
      <c r="E930" s="46"/>
      <c r="F930" s="46"/>
      <c r="G930" s="48"/>
      <c r="H930" s="48"/>
      <c r="I930" s="48"/>
      <c r="J930" s="28"/>
      <c r="K930" s="43"/>
      <c r="L930" s="25"/>
    </row>
    <row r="931" spans="3:12" ht="13.5" customHeight="1" x14ac:dyDescent="0.25">
      <c r="C931" s="47"/>
      <c r="D931" s="36"/>
      <c r="E931" s="46"/>
      <c r="F931" s="46"/>
      <c r="G931" s="48"/>
      <c r="H931" s="48"/>
      <c r="I931" s="48"/>
      <c r="J931" s="28"/>
      <c r="K931" s="43"/>
      <c r="L931" s="25"/>
    </row>
    <row r="932" spans="3:12" ht="13.5" customHeight="1" x14ac:dyDescent="0.25">
      <c r="C932" s="47"/>
      <c r="D932" s="36"/>
      <c r="E932" s="46"/>
      <c r="F932" s="46"/>
      <c r="G932" s="48"/>
      <c r="H932" s="48"/>
      <c r="I932" s="48"/>
      <c r="J932" s="28"/>
      <c r="K932" s="43"/>
      <c r="L932" s="25"/>
    </row>
    <row r="933" spans="3:12" ht="13.5" customHeight="1" x14ac:dyDescent="0.25">
      <c r="C933" s="47"/>
      <c r="D933" s="36"/>
      <c r="E933" s="46"/>
      <c r="F933" s="46"/>
      <c r="G933" s="48"/>
      <c r="H933" s="48"/>
      <c r="I933" s="48"/>
      <c r="J933" s="28"/>
      <c r="K933" s="43"/>
      <c r="L933" s="25"/>
    </row>
    <row r="934" spans="3:12" ht="13.5" customHeight="1" x14ac:dyDescent="0.25">
      <c r="C934" s="47"/>
      <c r="D934" s="36"/>
      <c r="E934" s="46"/>
      <c r="F934" s="46"/>
      <c r="G934" s="48"/>
      <c r="H934" s="48"/>
      <c r="I934" s="48"/>
      <c r="J934" s="28"/>
      <c r="K934" s="43"/>
      <c r="L934" s="25"/>
    </row>
    <row r="935" spans="3:12" ht="13.5" customHeight="1" x14ac:dyDescent="0.25">
      <c r="C935" s="47"/>
      <c r="D935" s="36"/>
      <c r="E935" s="46"/>
      <c r="F935" s="46"/>
      <c r="G935" s="48"/>
      <c r="H935" s="48"/>
      <c r="I935" s="48"/>
      <c r="J935" s="28"/>
      <c r="K935" s="43"/>
      <c r="L935" s="25"/>
    </row>
    <row r="936" spans="3:12" ht="13.5" customHeight="1" x14ac:dyDescent="0.25">
      <c r="C936" s="47"/>
      <c r="D936" s="36"/>
      <c r="E936" s="46"/>
      <c r="F936" s="46"/>
      <c r="G936" s="48"/>
      <c r="H936" s="48"/>
      <c r="I936" s="48"/>
      <c r="J936" s="28"/>
      <c r="K936" s="43"/>
      <c r="L936" s="25"/>
    </row>
    <row r="937" spans="3:12" ht="13.5" customHeight="1" x14ac:dyDescent="0.25">
      <c r="C937" s="47"/>
      <c r="D937" s="36"/>
      <c r="E937" s="46"/>
      <c r="F937" s="46"/>
      <c r="G937" s="48"/>
      <c r="H937" s="48"/>
      <c r="I937" s="48"/>
      <c r="J937" s="28"/>
      <c r="K937" s="43"/>
      <c r="L937" s="25"/>
    </row>
    <row r="938" spans="3:12" ht="13.5" customHeight="1" x14ac:dyDescent="0.25">
      <c r="C938" s="47"/>
      <c r="D938" s="36"/>
      <c r="E938" s="46"/>
      <c r="F938" s="46"/>
      <c r="G938" s="48"/>
      <c r="H938" s="48"/>
      <c r="I938" s="48"/>
      <c r="J938" s="28"/>
      <c r="K938" s="43"/>
      <c r="L938" s="25"/>
    </row>
    <row r="939" spans="3:12" ht="13.5" customHeight="1" x14ac:dyDescent="0.25">
      <c r="C939" s="47"/>
      <c r="D939" s="36"/>
      <c r="E939" s="46"/>
      <c r="F939" s="46"/>
      <c r="G939" s="48"/>
      <c r="H939" s="48"/>
      <c r="I939" s="48"/>
      <c r="J939" s="28"/>
      <c r="K939" s="43"/>
      <c r="L939" s="25"/>
    </row>
    <row r="940" spans="3:12" ht="13.5" customHeight="1" x14ac:dyDescent="0.25">
      <c r="C940" s="47"/>
      <c r="D940" s="36"/>
      <c r="E940" s="46"/>
      <c r="F940" s="46"/>
      <c r="G940" s="48"/>
      <c r="H940" s="48"/>
      <c r="I940" s="48"/>
      <c r="J940" s="28"/>
      <c r="K940" s="43"/>
      <c r="L940" s="25"/>
    </row>
    <row r="941" spans="3:12" ht="13.5" customHeight="1" x14ac:dyDescent="0.25">
      <c r="C941" s="47"/>
      <c r="D941" s="36"/>
      <c r="E941" s="46"/>
      <c r="F941" s="46"/>
      <c r="G941" s="48"/>
      <c r="H941" s="48"/>
      <c r="I941" s="48"/>
      <c r="J941" s="28"/>
      <c r="K941" s="43"/>
      <c r="L941" s="25"/>
    </row>
    <row r="942" spans="3:12" ht="13.5" customHeight="1" x14ac:dyDescent="0.25">
      <c r="C942" s="47"/>
      <c r="D942" s="36"/>
      <c r="E942" s="46"/>
      <c r="F942" s="46"/>
      <c r="G942" s="48"/>
      <c r="H942" s="48"/>
      <c r="I942" s="48"/>
      <c r="J942" s="28"/>
      <c r="K942" s="43"/>
      <c r="L942" s="25"/>
    </row>
    <row r="943" spans="3:12" ht="13.5" customHeight="1" x14ac:dyDescent="0.25">
      <c r="C943" s="47"/>
      <c r="D943" s="36"/>
      <c r="E943" s="46"/>
      <c r="F943" s="46"/>
      <c r="G943" s="48"/>
      <c r="H943" s="48"/>
      <c r="I943" s="48"/>
      <c r="J943" s="28"/>
      <c r="K943" s="43"/>
      <c r="L943" s="25"/>
    </row>
    <row r="944" spans="3:12" ht="13.5" customHeight="1" x14ac:dyDescent="0.25">
      <c r="C944" s="47"/>
      <c r="D944" s="36"/>
      <c r="E944" s="46"/>
      <c r="F944" s="46"/>
      <c r="G944" s="48"/>
      <c r="H944" s="48"/>
      <c r="I944" s="48"/>
      <c r="J944" s="28"/>
      <c r="K944" s="43"/>
      <c r="L944" s="25"/>
    </row>
    <row r="945" spans="3:12" ht="13.5" customHeight="1" x14ac:dyDescent="0.25">
      <c r="C945" s="47"/>
      <c r="D945" s="36"/>
      <c r="E945" s="46"/>
      <c r="F945" s="46"/>
      <c r="G945" s="48"/>
      <c r="H945" s="48"/>
      <c r="I945" s="48"/>
      <c r="J945" s="28"/>
      <c r="K945" s="43"/>
      <c r="L945" s="25"/>
    </row>
    <row r="946" spans="3:12" ht="13.5" customHeight="1" x14ac:dyDescent="0.25">
      <c r="C946" s="47"/>
      <c r="D946" s="36"/>
      <c r="E946" s="46"/>
      <c r="F946" s="46"/>
      <c r="G946" s="48"/>
      <c r="H946" s="48"/>
      <c r="I946" s="48"/>
      <c r="J946" s="28"/>
      <c r="K946" s="43"/>
      <c r="L946" s="25"/>
    </row>
    <row r="947" spans="3:12" ht="13.5" customHeight="1" x14ac:dyDescent="0.25">
      <c r="C947" s="47"/>
      <c r="D947" s="36"/>
      <c r="E947" s="46"/>
      <c r="F947" s="46"/>
      <c r="G947" s="48"/>
      <c r="H947" s="48"/>
      <c r="I947" s="48"/>
      <c r="J947" s="28"/>
      <c r="K947" s="43"/>
      <c r="L947" s="25"/>
    </row>
    <row r="948" spans="3:12" ht="13.5" customHeight="1" x14ac:dyDescent="0.25">
      <c r="C948" s="47"/>
      <c r="D948" s="36"/>
      <c r="E948" s="46"/>
      <c r="F948" s="46"/>
      <c r="G948" s="48"/>
      <c r="H948" s="48"/>
      <c r="I948" s="48"/>
      <c r="J948" s="28"/>
      <c r="K948" s="43"/>
      <c r="L948" s="25"/>
    </row>
    <row r="949" spans="3:12" ht="13.5" customHeight="1" x14ac:dyDescent="0.25">
      <c r="C949" s="47"/>
      <c r="D949" s="36"/>
      <c r="E949" s="46"/>
      <c r="F949" s="46"/>
      <c r="G949" s="48"/>
      <c r="H949" s="48"/>
      <c r="I949" s="48"/>
      <c r="J949" s="28"/>
      <c r="K949" s="43"/>
      <c r="L949" s="25"/>
    </row>
    <row r="950" spans="3:12" ht="13.5" customHeight="1" x14ac:dyDescent="0.25">
      <c r="C950" s="47"/>
      <c r="D950" s="36"/>
      <c r="E950" s="46"/>
      <c r="F950" s="46"/>
      <c r="G950" s="48"/>
      <c r="H950" s="48"/>
      <c r="I950" s="48"/>
      <c r="J950" s="28"/>
      <c r="K950" s="43"/>
      <c r="L950" s="25"/>
    </row>
    <row r="951" spans="3:12" ht="13.5" customHeight="1" x14ac:dyDescent="0.25">
      <c r="C951" s="47"/>
      <c r="D951" s="36"/>
      <c r="E951" s="46"/>
      <c r="F951" s="46"/>
      <c r="G951" s="48"/>
      <c r="H951" s="48"/>
      <c r="I951" s="48"/>
      <c r="J951" s="28"/>
      <c r="K951" s="43"/>
      <c r="L951" s="25"/>
    </row>
    <row r="952" spans="3:12" ht="13.5" customHeight="1" x14ac:dyDescent="0.25">
      <c r="C952" s="47"/>
      <c r="D952" s="36"/>
      <c r="E952" s="46"/>
      <c r="F952" s="46"/>
      <c r="G952" s="48"/>
      <c r="H952" s="48"/>
      <c r="I952" s="48"/>
      <c r="J952" s="28"/>
      <c r="K952" s="43"/>
      <c r="L952" s="25"/>
    </row>
    <row r="953" spans="3:12" ht="13.5" customHeight="1" x14ac:dyDescent="0.25">
      <c r="C953" s="47"/>
      <c r="D953" s="36"/>
      <c r="E953" s="46"/>
      <c r="F953" s="46"/>
      <c r="G953" s="48"/>
      <c r="H953" s="48"/>
      <c r="I953" s="48"/>
      <c r="J953" s="28"/>
      <c r="K953" s="43"/>
      <c r="L953" s="25"/>
    </row>
    <row r="954" spans="3:12" ht="13.5" customHeight="1" x14ac:dyDescent="0.25">
      <c r="C954" s="47"/>
      <c r="D954" s="36"/>
      <c r="E954" s="46"/>
      <c r="F954" s="46"/>
      <c r="G954" s="48"/>
      <c r="H954" s="48"/>
      <c r="I954" s="48"/>
      <c r="J954" s="28"/>
      <c r="K954" s="43"/>
      <c r="L954" s="25"/>
    </row>
    <row r="955" spans="3:12" ht="13.5" customHeight="1" x14ac:dyDescent="0.25">
      <c r="C955" s="47"/>
      <c r="D955" s="36"/>
      <c r="E955" s="46"/>
      <c r="F955" s="46"/>
      <c r="G955" s="48"/>
      <c r="H955" s="48"/>
      <c r="I955" s="48"/>
      <c r="J955" s="28"/>
      <c r="K955" s="43"/>
      <c r="L955" s="25"/>
    </row>
    <row r="956" spans="3:12" ht="13.5" customHeight="1" x14ac:dyDescent="0.25">
      <c r="C956" s="47"/>
      <c r="D956" s="36"/>
      <c r="E956" s="46"/>
      <c r="F956" s="46"/>
      <c r="G956" s="48"/>
      <c r="H956" s="48"/>
      <c r="I956" s="48"/>
      <c r="J956" s="28"/>
      <c r="K956" s="43"/>
      <c r="L956" s="25"/>
    </row>
    <row r="957" spans="3:12" ht="13.5" customHeight="1" x14ac:dyDescent="0.25">
      <c r="C957" s="47"/>
      <c r="D957" s="36"/>
      <c r="E957" s="46"/>
      <c r="F957" s="46"/>
      <c r="G957" s="48"/>
      <c r="H957" s="48"/>
      <c r="I957" s="48"/>
      <c r="J957" s="28"/>
      <c r="K957" s="43"/>
      <c r="L957" s="25"/>
    </row>
    <row r="958" spans="3:12" ht="13.5" customHeight="1" x14ac:dyDescent="0.25">
      <c r="C958" s="47"/>
      <c r="D958" s="36"/>
      <c r="E958" s="46"/>
      <c r="F958" s="46"/>
      <c r="G958" s="48"/>
      <c r="H958" s="48"/>
      <c r="I958" s="48"/>
      <c r="J958" s="28"/>
      <c r="K958" s="43"/>
      <c r="L958" s="25"/>
    </row>
    <row r="959" spans="3:12" ht="13.5" customHeight="1" x14ac:dyDescent="0.25">
      <c r="C959" s="47"/>
      <c r="D959" s="36"/>
      <c r="E959" s="46"/>
      <c r="F959" s="46"/>
      <c r="G959" s="48"/>
      <c r="H959" s="48"/>
      <c r="I959" s="48"/>
      <c r="J959" s="28"/>
      <c r="K959" s="43"/>
      <c r="L959" s="25"/>
    </row>
    <row r="960" spans="3:12" ht="13.5" customHeight="1" x14ac:dyDescent="0.25">
      <c r="C960" s="47"/>
      <c r="D960" s="36"/>
      <c r="E960" s="46"/>
      <c r="F960" s="46"/>
      <c r="G960" s="48"/>
      <c r="H960" s="48"/>
      <c r="I960" s="48"/>
      <c r="J960" s="28"/>
      <c r="K960" s="43"/>
      <c r="L960" s="25"/>
    </row>
    <row r="961" spans="3:12" ht="13.5" customHeight="1" x14ac:dyDescent="0.25">
      <c r="C961" s="47"/>
      <c r="D961" s="36"/>
      <c r="E961" s="46"/>
      <c r="F961" s="46"/>
      <c r="G961" s="48"/>
      <c r="H961" s="48"/>
      <c r="I961" s="48"/>
      <c r="J961" s="28"/>
      <c r="K961" s="43"/>
      <c r="L961" s="25"/>
    </row>
    <row r="962" spans="3:12" ht="13.5" customHeight="1" x14ac:dyDescent="0.25">
      <c r="C962" s="47"/>
      <c r="D962" s="36"/>
      <c r="E962" s="46"/>
      <c r="F962" s="46"/>
      <c r="G962" s="48"/>
      <c r="H962" s="48"/>
      <c r="I962" s="48"/>
      <c r="J962" s="28"/>
      <c r="K962" s="43"/>
      <c r="L962" s="25"/>
    </row>
    <row r="963" spans="3:12" ht="13.5" customHeight="1" x14ac:dyDescent="0.25">
      <c r="C963" s="47"/>
      <c r="D963" s="36"/>
      <c r="E963" s="46"/>
      <c r="F963" s="46"/>
      <c r="G963" s="48"/>
      <c r="H963" s="48"/>
      <c r="I963" s="48"/>
      <c r="J963" s="28"/>
      <c r="K963" s="43"/>
      <c r="L963" s="25"/>
    </row>
    <row r="964" spans="3:12" ht="13.5" customHeight="1" x14ac:dyDescent="0.25">
      <c r="C964" s="47"/>
      <c r="D964" s="36"/>
      <c r="E964" s="46"/>
      <c r="F964" s="46"/>
      <c r="G964" s="48"/>
      <c r="H964" s="48"/>
      <c r="I964" s="48"/>
      <c r="J964" s="28"/>
      <c r="K964" s="43"/>
      <c r="L964" s="25"/>
    </row>
    <row r="965" spans="3:12" ht="13.5" customHeight="1" x14ac:dyDescent="0.25">
      <c r="C965" s="47"/>
      <c r="D965" s="36"/>
      <c r="E965" s="46"/>
      <c r="F965" s="46"/>
      <c r="G965" s="48"/>
      <c r="H965" s="48"/>
      <c r="I965" s="48"/>
      <c r="J965" s="28"/>
      <c r="K965" s="43"/>
      <c r="L965" s="25"/>
    </row>
    <row r="966" spans="3:12" ht="13.5" customHeight="1" x14ac:dyDescent="0.25">
      <c r="C966" s="47"/>
      <c r="D966" s="36"/>
      <c r="E966" s="46"/>
      <c r="F966" s="46"/>
      <c r="G966" s="48"/>
      <c r="H966" s="48"/>
      <c r="I966" s="48"/>
      <c r="J966" s="28"/>
      <c r="K966" s="43"/>
      <c r="L966" s="25"/>
    </row>
    <row r="967" spans="3:12" ht="13.5" customHeight="1" x14ac:dyDescent="0.25">
      <c r="C967" s="47"/>
      <c r="D967" s="36"/>
      <c r="E967" s="46"/>
      <c r="F967" s="46"/>
      <c r="G967" s="48"/>
      <c r="H967" s="48"/>
      <c r="I967" s="48"/>
      <c r="J967" s="28"/>
      <c r="K967" s="43"/>
      <c r="L967" s="25"/>
    </row>
    <row r="968" spans="3:12" ht="13.5" customHeight="1" x14ac:dyDescent="0.25">
      <c r="C968" s="47"/>
      <c r="D968" s="36"/>
      <c r="E968" s="46"/>
      <c r="F968" s="46"/>
      <c r="G968" s="48"/>
      <c r="H968" s="48"/>
      <c r="I968" s="48"/>
      <c r="J968" s="28"/>
      <c r="K968" s="43"/>
      <c r="L968" s="25"/>
    </row>
    <row r="969" spans="3:12" ht="13.5" customHeight="1" x14ac:dyDescent="0.25">
      <c r="C969" s="47"/>
      <c r="D969" s="36"/>
      <c r="E969" s="46"/>
      <c r="F969" s="46"/>
      <c r="G969" s="48"/>
      <c r="H969" s="48"/>
      <c r="I969" s="48"/>
      <c r="J969" s="28"/>
      <c r="K969" s="43"/>
      <c r="L969" s="25"/>
    </row>
    <row r="970" spans="3:12" ht="13.5" customHeight="1" x14ac:dyDescent="0.25">
      <c r="C970" s="47"/>
      <c r="D970" s="36"/>
      <c r="E970" s="46"/>
      <c r="F970" s="46"/>
      <c r="G970" s="48"/>
      <c r="H970" s="48"/>
      <c r="I970" s="48"/>
      <c r="J970" s="28"/>
      <c r="K970" s="43"/>
      <c r="L970" s="25"/>
    </row>
    <row r="971" spans="3:12" ht="13.5" customHeight="1" x14ac:dyDescent="0.25">
      <c r="C971" s="47"/>
      <c r="D971" s="36"/>
      <c r="E971" s="46"/>
      <c r="F971" s="46"/>
      <c r="G971" s="48"/>
      <c r="H971" s="48"/>
      <c r="I971" s="48"/>
      <c r="J971" s="28"/>
      <c r="K971" s="43"/>
      <c r="L971" s="25"/>
    </row>
    <row r="972" spans="3:12" ht="13.5" customHeight="1" x14ac:dyDescent="0.25">
      <c r="C972" s="47"/>
      <c r="D972" s="36"/>
      <c r="E972" s="46"/>
      <c r="F972" s="46"/>
      <c r="G972" s="48"/>
      <c r="H972" s="48"/>
      <c r="I972" s="48"/>
      <c r="J972" s="28"/>
      <c r="K972" s="43"/>
      <c r="L972" s="25"/>
    </row>
    <row r="973" spans="3:12" ht="13.5" customHeight="1" x14ac:dyDescent="0.25">
      <c r="C973" s="47"/>
      <c r="D973" s="36"/>
      <c r="E973" s="46"/>
      <c r="F973" s="46"/>
      <c r="G973" s="48"/>
      <c r="H973" s="48"/>
      <c r="I973" s="48"/>
      <c r="J973" s="28"/>
      <c r="K973" s="43"/>
      <c r="L973" s="25"/>
    </row>
    <row r="974" spans="3:12" ht="13.5" customHeight="1" x14ac:dyDescent="0.25">
      <c r="C974" s="47"/>
      <c r="D974" s="36"/>
      <c r="E974" s="46"/>
      <c r="F974" s="46"/>
      <c r="G974" s="48"/>
      <c r="H974" s="48"/>
      <c r="I974" s="48"/>
      <c r="J974" s="28"/>
      <c r="K974" s="43"/>
      <c r="L974" s="25"/>
    </row>
    <row r="975" spans="3:12" ht="13.5" customHeight="1" x14ac:dyDescent="0.25">
      <c r="C975" s="47"/>
      <c r="D975" s="36"/>
      <c r="E975" s="46"/>
      <c r="F975" s="46"/>
      <c r="G975" s="48"/>
      <c r="H975" s="48"/>
      <c r="I975" s="48"/>
      <c r="J975" s="28"/>
      <c r="K975" s="43"/>
      <c r="L975" s="25"/>
    </row>
    <row r="976" spans="3:12" ht="13.5" customHeight="1" x14ac:dyDescent="0.25">
      <c r="C976" s="47"/>
      <c r="D976" s="36"/>
      <c r="E976" s="46"/>
      <c r="F976" s="46"/>
      <c r="G976" s="48"/>
      <c r="H976" s="48"/>
      <c r="I976" s="48"/>
      <c r="J976" s="28"/>
      <c r="K976" s="43"/>
      <c r="L976" s="25"/>
    </row>
    <row r="977" spans="3:12" ht="13.5" customHeight="1" x14ac:dyDescent="0.25">
      <c r="C977" s="47"/>
      <c r="D977" s="36"/>
      <c r="E977" s="46"/>
      <c r="F977" s="46"/>
      <c r="G977" s="48"/>
      <c r="H977" s="48"/>
      <c r="I977" s="48"/>
      <c r="J977" s="28"/>
      <c r="K977" s="43"/>
      <c r="L977" s="25"/>
    </row>
    <row r="978" spans="3:12" ht="13.5" customHeight="1" x14ac:dyDescent="0.25">
      <c r="C978" s="47"/>
      <c r="D978" s="36"/>
      <c r="E978" s="46"/>
      <c r="F978" s="46"/>
      <c r="G978" s="48"/>
      <c r="H978" s="48"/>
      <c r="I978" s="48"/>
      <c r="J978" s="28"/>
      <c r="K978" s="43"/>
      <c r="L978" s="25"/>
    </row>
    <row r="979" spans="3:12" ht="13.5" customHeight="1" x14ac:dyDescent="0.25">
      <c r="C979" s="47"/>
      <c r="D979" s="36"/>
      <c r="E979" s="46"/>
      <c r="F979" s="46"/>
      <c r="G979" s="48"/>
      <c r="H979" s="48"/>
      <c r="I979" s="48"/>
      <c r="J979" s="28"/>
      <c r="K979" s="43"/>
      <c r="L979" s="25"/>
    </row>
    <row r="980" spans="3:12" ht="13.5" customHeight="1" x14ac:dyDescent="0.25">
      <c r="C980" s="47"/>
      <c r="D980" s="36"/>
      <c r="E980" s="46"/>
      <c r="F980" s="46"/>
      <c r="G980" s="48"/>
      <c r="H980" s="48"/>
      <c r="I980" s="48"/>
      <c r="J980" s="28"/>
      <c r="K980" s="43"/>
      <c r="L980" s="25"/>
    </row>
    <row r="981" spans="3:12" ht="13.5" customHeight="1" x14ac:dyDescent="0.25">
      <c r="C981" s="47"/>
      <c r="D981" s="36"/>
      <c r="E981" s="46"/>
      <c r="F981" s="46"/>
      <c r="G981" s="48"/>
      <c r="H981" s="48"/>
      <c r="I981" s="48"/>
      <c r="J981" s="28"/>
      <c r="K981" s="43"/>
      <c r="L981" s="25"/>
    </row>
    <row r="982" spans="3:12" ht="13.5" customHeight="1" x14ac:dyDescent="0.25">
      <c r="C982" s="47"/>
      <c r="D982" s="36"/>
      <c r="E982" s="46"/>
      <c r="F982" s="46"/>
      <c r="G982" s="48"/>
      <c r="H982" s="48"/>
      <c r="I982" s="48"/>
      <c r="J982" s="28"/>
      <c r="K982" s="43"/>
      <c r="L982" s="25"/>
    </row>
    <row r="983" spans="3:12" ht="13.5" customHeight="1" x14ac:dyDescent="0.25">
      <c r="C983" s="47"/>
      <c r="D983" s="36"/>
      <c r="E983" s="46"/>
      <c r="F983" s="46"/>
      <c r="G983" s="48"/>
      <c r="H983" s="48"/>
      <c r="I983" s="48"/>
      <c r="J983" s="28"/>
      <c r="K983" s="43"/>
      <c r="L983" s="25"/>
    </row>
    <row r="984" spans="3:12" ht="13.5" customHeight="1" x14ac:dyDescent="0.25">
      <c r="C984" s="47"/>
      <c r="D984" s="36"/>
      <c r="E984" s="46"/>
      <c r="F984" s="46"/>
      <c r="G984" s="48"/>
      <c r="H984" s="48"/>
      <c r="I984" s="48"/>
      <c r="J984" s="28"/>
      <c r="K984" s="43"/>
      <c r="L984" s="25"/>
    </row>
    <row r="985" spans="3:12" ht="13.5" customHeight="1" x14ac:dyDescent="0.25">
      <c r="C985" s="47"/>
      <c r="D985" s="36"/>
      <c r="E985" s="46"/>
      <c r="F985" s="46"/>
      <c r="G985" s="48"/>
      <c r="H985" s="48"/>
      <c r="I985" s="48"/>
      <c r="J985" s="28"/>
      <c r="K985" s="43"/>
      <c r="L985" s="25"/>
    </row>
    <row r="986" spans="3:12" ht="13.5" customHeight="1" x14ac:dyDescent="0.25">
      <c r="C986" s="47"/>
      <c r="D986" s="36"/>
      <c r="E986" s="46"/>
      <c r="F986" s="46"/>
      <c r="G986" s="48"/>
      <c r="H986" s="48"/>
      <c r="I986" s="48"/>
      <c r="J986" s="28"/>
      <c r="K986" s="43"/>
      <c r="L986" s="25"/>
    </row>
    <row r="987" spans="3:12" ht="13.5" customHeight="1" x14ac:dyDescent="0.25">
      <c r="C987" s="47"/>
      <c r="D987" s="36"/>
      <c r="E987" s="46"/>
      <c r="F987" s="46"/>
      <c r="G987" s="48"/>
      <c r="H987" s="48"/>
      <c r="I987" s="48"/>
      <c r="J987" s="28"/>
      <c r="K987" s="43"/>
      <c r="L987" s="25"/>
    </row>
    <row r="988" spans="3:12" ht="13.5" customHeight="1" x14ac:dyDescent="0.25">
      <c r="C988" s="47"/>
      <c r="D988" s="36"/>
      <c r="E988" s="46"/>
      <c r="F988" s="46"/>
      <c r="G988" s="48"/>
      <c r="H988" s="48"/>
      <c r="I988" s="48"/>
      <c r="J988" s="28"/>
      <c r="K988" s="43"/>
      <c r="L988" s="25"/>
    </row>
    <row r="989" spans="3:12" ht="13.5" customHeight="1" x14ac:dyDescent="0.25">
      <c r="C989" s="47"/>
      <c r="D989" s="36"/>
      <c r="E989" s="46"/>
      <c r="F989" s="46"/>
      <c r="G989" s="48"/>
      <c r="H989" s="48"/>
      <c r="I989" s="48"/>
      <c r="J989" s="28"/>
      <c r="K989" s="43"/>
      <c r="L989" s="25"/>
    </row>
    <row r="990" spans="3:12" ht="13.5" customHeight="1" x14ac:dyDescent="0.25">
      <c r="C990" s="47"/>
      <c r="D990" s="36"/>
      <c r="E990" s="46"/>
      <c r="F990" s="46"/>
      <c r="G990" s="48"/>
      <c r="H990" s="48"/>
      <c r="I990" s="48"/>
      <c r="J990" s="28"/>
      <c r="K990" s="43"/>
      <c r="L990" s="25"/>
    </row>
    <row r="991" spans="3:12" ht="13.5" customHeight="1" x14ac:dyDescent="0.25">
      <c r="C991" s="47"/>
      <c r="D991" s="36"/>
      <c r="E991" s="46"/>
      <c r="F991" s="46"/>
      <c r="G991" s="48"/>
      <c r="H991" s="48"/>
      <c r="I991" s="48"/>
      <c r="J991" s="28"/>
      <c r="K991" s="43"/>
      <c r="L991" s="25"/>
    </row>
    <row r="992" spans="3:12" ht="13.5" customHeight="1" x14ac:dyDescent="0.25">
      <c r="C992" s="47"/>
      <c r="D992" s="36"/>
      <c r="E992" s="46"/>
      <c r="F992" s="46"/>
      <c r="G992" s="48"/>
      <c r="H992" s="48"/>
      <c r="I992" s="48"/>
      <c r="J992" s="28"/>
      <c r="K992" s="43"/>
      <c r="L992" s="25"/>
    </row>
    <row r="993" spans="3:12" ht="13.5" customHeight="1" x14ac:dyDescent="0.25">
      <c r="C993" s="47"/>
      <c r="D993" s="36"/>
      <c r="E993" s="46"/>
      <c r="F993" s="46"/>
      <c r="G993" s="48"/>
      <c r="H993" s="48"/>
      <c r="I993" s="48"/>
      <c r="J993" s="28"/>
      <c r="K993" s="43"/>
      <c r="L993" s="25"/>
    </row>
    <row r="994" spans="3:12" ht="13.5" customHeight="1" x14ac:dyDescent="0.25">
      <c r="C994" s="47"/>
      <c r="D994" s="36"/>
      <c r="E994" s="46"/>
      <c r="F994" s="46"/>
      <c r="G994" s="48"/>
      <c r="H994" s="48"/>
      <c r="I994" s="48"/>
      <c r="J994" s="28"/>
      <c r="K994" s="43"/>
      <c r="L994" s="25"/>
    </row>
    <row r="995" spans="3:12" ht="13.5" customHeight="1" x14ac:dyDescent="0.25">
      <c r="C995" s="47"/>
      <c r="D995" s="36"/>
      <c r="E995" s="46"/>
      <c r="F995" s="46"/>
      <c r="G995" s="48"/>
      <c r="H995" s="48"/>
      <c r="I995" s="48"/>
      <c r="J995" s="28"/>
      <c r="K995" s="43"/>
      <c r="L995" s="25"/>
    </row>
    <row r="996" spans="3:12" ht="13.5" customHeight="1" x14ac:dyDescent="0.25">
      <c r="C996" s="47"/>
      <c r="D996" s="36"/>
      <c r="E996" s="46"/>
      <c r="F996" s="46"/>
      <c r="G996" s="48"/>
      <c r="H996" s="48"/>
      <c r="I996" s="48"/>
      <c r="J996" s="28"/>
      <c r="K996" s="43"/>
      <c r="L996" s="25"/>
    </row>
    <row r="997" spans="3:12" ht="13.5" customHeight="1" x14ac:dyDescent="0.25">
      <c r="C997" s="47"/>
      <c r="D997" s="36"/>
      <c r="E997" s="46"/>
      <c r="F997" s="46"/>
      <c r="G997" s="48"/>
      <c r="H997" s="48"/>
      <c r="I997" s="48"/>
      <c r="J997" s="28"/>
      <c r="K997" s="43"/>
      <c r="L997" s="25"/>
    </row>
    <row r="998" spans="3:12" ht="13.5" customHeight="1" x14ac:dyDescent="0.25">
      <c r="C998" s="47"/>
      <c r="D998" s="36"/>
      <c r="E998" s="46"/>
      <c r="F998" s="46"/>
      <c r="G998" s="48"/>
      <c r="H998" s="48"/>
      <c r="I998" s="48"/>
      <c r="J998" s="28"/>
      <c r="K998" s="43"/>
      <c r="L998" s="25"/>
    </row>
    <row r="999" spans="3:12" ht="13.5" customHeight="1" x14ac:dyDescent="0.25">
      <c r="C999" s="47"/>
      <c r="D999" s="36"/>
      <c r="E999" s="46"/>
      <c r="F999" s="46"/>
      <c r="G999" s="48"/>
      <c r="H999" s="48"/>
      <c r="I999" s="48"/>
      <c r="J999" s="28"/>
      <c r="K999" s="43"/>
      <c r="L999" s="25"/>
    </row>
    <row r="1000" spans="3:12" ht="13.5" customHeight="1" x14ac:dyDescent="0.25">
      <c r="C1000" s="47"/>
      <c r="D1000" s="36"/>
      <c r="E1000" s="46"/>
      <c r="F1000" s="46"/>
      <c r="G1000" s="48"/>
      <c r="H1000" s="48"/>
      <c r="I1000" s="48"/>
      <c r="J1000" s="28"/>
      <c r="K1000" s="43"/>
      <c r="L1000" s="25"/>
    </row>
    <row r="1001" spans="3:12" ht="13.5" customHeight="1" x14ac:dyDescent="0.25">
      <c r="C1001" s="47"/>
      <c r="D1001" s="36"/>
      <c r="E1001" s="46"/>
      <c r="F1001" s="46"/>
      <c r="G1001" s="48"/>
      <c r="H1001" s="48"/>
      <c r="I1001" s="48"/>
      <c r="J1001" s="28"/>
      <c r="K1001" s="43"/>
      <c r="L1001" s="25"/>
    </row>
    <row r="1002" spans="3:12" ht="13.5" customHeight="1" x14ac:dyDescent="0.25">
      <c r="C1002" s="47"/>
      <c r="D1002" s="36"/>
      <c r="E1002" s="46"/>
      <c r="F1002" s="46"/>
      <c r="G1002" s="48"/>
      <c r="H1002" s="48"/>
      <c r="I1002" s="48"/>
      <c r="J1002" s="28"/>
      <c r="K1002" s="43"/>
      <c r="L1002" s="25"/>
    </row>
    <row r="1003" spans="3:12" ht="13.5" customHeight="1" x14ac:dyDescent="0.25">
      <c r="C1003" s="47"/>
      <c r="D1003" s="36"/>
      <c r="E1003" s="46"/>
      <c r="F1003" s="46"/>
      <c r="G1003" s="48"/>
      <c r="H1003" s="48"/>
      <c r="I1003" s="48"/>
      <c r="J1003" s="28"/>
      <c r="K1003" s="43"/>
      <c r="L1003" s="25"/>
    </row>
    <row r="1004" spans="3:12" ht="13.5" customHeight="1" x14ac:dyDescent="0.25">
      <c r="C1004" s="47"/>
      <c r="D1004" s="36"/>
      <c r="E1004" s="46"/>
      <c r="F1004" s="46"/>
      <c r="G1004" s="48"/>
      <c r="H1004" s="48"/>
      <c r="I1004" s="48"/>
      <c r="J1004" s="28"/>
      <c r="K1004" s="43"/>
      <c r="L1004" s="25"/>
    </row>
    <row r="1005" spans="3:12" ht="13.5" customHeight="1" x14ac:dyDescent="0.25">
      <c r="C1005" s="47"/>
      <c r="D1005" s="36"/>
      <c r="E1005" s="46"/>
      <c r="F1005" s="46"/>
      <c r="G1005" s="48"/>
      <c r="H1005" s="48"/>
      <c r="I1005" s="48"/>
      <c r="J1005" s="28"/>
      <c r="K1005" s="43"/>
      <c r="L1005" s="25"/>
    </row>
    <row r="1006" spans="3:12" ht="13.5" customHeight="1" x14ac:dyDescent="0.25">
      <c r="C1006" s="47"/>
      <c r="D1006" s="36"/>
      <c r="E1006" s="46"/>
      <c r="F1006" s="46"/>
      <c r="G1006" s="48"/>
      <c r="H1006" s="48"/>
      <c r="I1006" s="48"/>
      <c r="J1006" s="28"/>
      <c r="K1006" s="43"/>
      <c r="L1006" s="25"/>
    </row>
    <row r="1007" spans="3:12" ht="13.5" customHeight="1" x14ac:dyDescent="0.25">
      <c r="C1007" s="47"/>
      <c r="D1007" s="36"/>
      <c r="E1007" s="46"/>
      <c r="F1007" s="46"/>
      <c r="G1007" s="48"/>
      <c r="H1007" s="48"/>
      <c r="I1007" s="48"/>
      <c r="J1007" s="28"/>
      <c r="K1007" s="43"/>
      <c r="L1007" s="25"/>
    </row>
    <row r="1008" spans="3:12" ht="13.5" customHeight="1" x14ac:dyDescent="0.25">
      <c r="C1008" s="47"/>
      <c r="D1008" s="36"/>
      <c r="E1008" s="46"/>
      <c r="F1008" s="46"/>
      <c r="G1008" s="48"/>
      <c r="H1008" s="48"/>
      <c r="I1008" s="48"/>
      <c r="J1008" s="28"/>
      <c r="K1008" s="43"/>
      <c r="L1008" s="25"/>
    </row>
    <row r="1009" spans="3:12" ht="13.5" customHeight="1" x14ac:dyDescent="0.25">
      <c r="C1009" s="47"/>
      <c r="D1009" s="36"/>
      <c r="E1009" s="46"/>
      <c r="F1009" s="46"/>
      <c r="G1009" s="48"/>
      <c r="H1009" s="48"/>
      <c r="I1009" s="48"/>
      <c r="J1009" s="28"/>
      <c r="K1009" s="43"/>
      <c r="L1009" s="25"/>
    </row>
    <row r="1010" spans="3:12" ht="13.5" customHeight="1" x14ac:dyDescent="0.25">
      <c r="C1010" s="47"/>
      <c r="D1010" s="36"/>
      <c r="E1010" s="46"/>
      <c r="F1010" s="46"/>
      <c r="G1010" s="48"/>
      <c r="H1010" s="48"/>
      <c r="I1010" s="48"/>
      <c r="J1010" s="28"/>
      <c r="K1010" s="43"/>
      <c r="L1010" s="25"/>
    </row>
    <row r="1011" spans="3:12" ht="13.5" customHeight="1" x14ac:dyDescent="0.25">
      <c r="C1011" s="47"/>
      <c r="D1011" s="36"/>
      <c r="E1011" s="46"/>
      <c r="F1011" s="46"/>
      <c r="G1011" s="48"/>
      <c r="H1011" s="48"/>
      <c r="I1011" s="48"/>
      <c r="J1011" s="28"/>
      <c r="K1011" s="43"/>
      <c r="L1011" s="25"/>
    </row>
    <row r="1012" spans="3:12" ht="13.5" customHeight="1" x14ac:dyDescent="0.25">
      <c r="C1012" s="47"/>
      <c r="D1012" s="36"/>
      <c r="E1012" s="46"/>
      <c r="F1012" s="46"/>
      <c r="G1012" s="48"/>
      <c r="H1012" s="48"/>
      <c r="I1012" s="48"/>
      <c r="J1012" s="28"/>
      <c r="K1012" s="43"/>
      <c r="L1012" s="25"/>
    </row>
    <row r="1013" spans="3:12" ht="13.5" customHeight="1" x14ac:dyDescent="0.25">
      <c r="C1013" s="47"/>
      <c r="D1013" s="36"/>
      <c r="E1013" s="46"/>
      <c r="F1013" s="46"/>
      <c r="G1013" s="48"/>
      <c r="H1013" s="48"/>
      <c r="I1013" s="48"/>
      <c r="J1013" s="28"/>
      <c r="K1013" s="43"/>
      <c r="L1013" s="25"/>
    </row>
    <row r="1014" spans="3:12" ht="13.5" customHeight="1" x14ac:dyDescent="0.25">
      <c r="C1014" s="47"/>
      <c r="D1014" s="36"/>
      <c r="E1014" s="46"/>
      <c r="F1014" s="46"/>
      <c r="G1014" s="48"/>
      <c r="H1014" s="48"/>
      <c r="I1014" s="48"/>
      <c r="J1014" s="28"/>
      <c r="K1014" s="43"/>
      <c r="L1014" s="25"/>
    </row>
    <row r="1015" spans="3:12" ht="13.5" customHeight="1" x14ac:dyDescent="0.25">
      <c r="C1015" s="47"/>
      <c r="D1015" s="36"/>
      <c r="E1015" s="46"/>
      <c r="F1015" s="46"/>
      <c r="G1015" s="48"/>
      <c r="H1015" s="48"/>
      <c r="I1015" s="48"/>
      <c r="J1015" s="28"/>
      <c r="K1015" s="43"/>
      <c r="L1015" s="25"/>
    </row>
    <row r="1016" spans="3:12" ht="13.5" customHeight="1" x14ac:dyDescent="0.25">
      <c r="C1016" s="47"/>
      <c r="D1016" s="36"/>
      <c r="E1016" s="46"/>
      <c r="F1016" s="46"/>
      <c r="G1016" s="48"/>
      <c r="H1016" s="48"/>
      <c r="I1016" s="48"/>
      <c r="J1016" s="28"/>
      <c r="K1016" s="43"/>
      <c r="L1016" s="25"/>
    </row>
    <row r="1017" spans="3:12" ht="13.5" customHeight="1" x14ac:dyDescent="0.25">
      <c r="C1017" s="47"/>
      <c r="D1017" s="36"/>
      <c r="E1017" s="46"/>
      <c r="F1017" s="46"/>
      <c r="G1017" s="48"/>
      <c r="H1017" s="48"/>
      <c r="I1017" s="48"/>
      <c r="J1017" s="28"/>
      <c r="K1017" s="43"/>
      <c r="L1017" s="25"/>
    </row>
    <row r="1018" spans="3:12" ht="13.5" customHeight="1" x14ac:dyDescent="0.25">
      <c r="C1018" s="47"/>
      <c r="D1018" s="36"/>
      <c r="E1018" s="46"/>
      <c r="F1018" s="46"/>
      <c r="G1018" s="48"/>
      <c r="H1018" s="48"/>
      <c r="I1018" s="48"/>
      <c r="J1018" s="28"/>
      <c r="K1018" s="43"/>
      <c r="L1018" s="25"/>
    </row>
    <row r="1019" spans="3:12" ht="13.5" customHeight="1" x14ac:dyDescent="0.25">
      <c r="C1019" s="47"/>
      <c r="D1019" s="36"/>
      <c r="E1019" s="46"/>
      <c r="F1019" s="46"/>
      <c r="G1019" s="48"/>
      <c r="H1019" s="48"/>
      <c r="I1019" s="48"/>
      <c r="J1019" s="28"/>
      <c r="K1019" s="43"/>
      <c r="L1019" s="25"/>
    </row>
    <row r="1020" spans="3:12" ht="13.5" customHeight="1" x14ac:dyDescent="0.25">
      <c r="C1020" s="47"/>
      <c r="D1020" s="36"/>
      <c r="E1020" s="46"/>
      <c r="F1020" s="46"/>
      <c r="G1020" s="48"/>
      <c r="H1020" s="48"/>
      <c r="I1020" s="48"/>
      <c r="J1020" s="28"/>
      <c r="K1020" s="43"/>
      <c r="L1020" s="25"/>
    </row>
    <row r="1021" spans="3:12" ht="13.5" customHeight="1" x14ac:dyDescent="0.25">
      <c r="C1021" s="47"/>
      <c r="D1021" s="36"/>
      <c r="E1021" s="46"/>
      <c r="F1021" s="46"/>
      <c r="G1021" s="48"/>
      <c r="H1021" s="48"/>
      <c r="I1021" s="48"/>
      <c r="J1021" s="28"/>
      <c r="K1021" s="43"/>
      <c r="L1021" s="25"/>
    </row>
    <row r="1022" spans="3:12" ht="13.5" customHeight="1" x14ac:dyDescent="0.25">
      <c r="C1022" s="47"/>
      <c r="D1022" s="36"/>
      <c r="E1022" s="46"/>
      <c r="F1022" s="46"/>
      <c r="G1022" s="48"/>
      <c r="H1022" s="48"/>
      <c r="I1022" s="48"/>
      <c r="J1022" s="28"/>
      <c r="K1022" s="43"/>
      <c r="L1022" s="25"/>
    </row>
    <row r="1023" spans="3:12" ht="13.5" customHeight="1" x14ac:dyDescent="0.25">
      <c r="C1023" s="47"/>
      <c r="D1023" s="36"/>
      <c r="E1023" s="46"/>
      <c r="F1023" s="46"/>
      <c r="G1023" s="48"/>
      <c r="H1023" s="48"/>
      <c r="I1023" s="48"/>
      <c r="J1023" s="28"/>
      <c r="K1023" s="43"/>
      <c r="L1023" s="25"/>
    </row>
    <row r="1024" spans="3:12" ht="13.5" customHeight="1" x14ac:dyDescent="0.25">
      <c r="C1024" s="47"/>
      <c r="D1024" s="36"/>
      <c r="E1024" s="46"/>
      <c r="F1024" s="46"/>
      <c r="G1024" s="48"/>
      <c r="H1024" s="48"/>
      <c r="I1024" s="48"/>
      <c r="J1024" s="28"/>
      <c r="K1024" s="43"/>
      <c r="L1024" s="25"/>
    </row>
    <row r="1025" spans="3:12" ht="13.5" customHeight="1" x14ac:dyDescent="0.25">
      <c r="C1025" s="47"/>
      <c r="D1025" s="36"/>
      <c r="E1025" s="46"/>
      <c r="F1025" s="46"/>
      <c r="G1025" s="48"/>
      <c r="H1025" s="48"/>
      <c r="I1025" s="48"/>
      <c r="J1025" s="28"/>
      <c r="K1025" s="43"/>
      <c r="L1025" s="25"/>
    </row>
    <row r="1026" spans="3:12" ht="13.5" customHeight="1" x14ac:dyDescent="0.25">
      <c r="C1026" s="47"/>
      <c r="D1026" s="36"/>
      <c r="E1026" s="46"/>
      <c r="F1026" s="46"/>
      <c r="G1026" s="48"/>
      <c r="H1026" s="48"/>
      <c r="I1026" s="48"/>
      <c r="J1026" s="28"/>
      <c r="K1026" s="43"/>
      <c r="L1026" s="25"/>
    </row>
    <row r="1027" spans="3:12" ht="13.5" customHeight="1" x14ac:dyDescent="0.25">
      <c r="C1027" s="47"/>
      <c r="D1027" s="36"/>
      <c r="E1027" s="46"/>
      <c r="F1027" s="46"/>
      <c r="G1027" s="48"/>
      <c r="H1027" s="48"/>
      <c r="I1027" s="48"/>
      <c r="J1027" s="28"/>
      <c r="K1027" s="43"/>
      <c r="L1027" s="25"/>
    </row>
    <row r="1028" spans="3:12" ht="13.5" customHeight="1" x14ac:dyDescent="0.25">
      <c r="C1028" s="47"/>
      <c r="D1028" s="36"/>
      <c r="E1028" s="46"/>
      <c r="F1028" s="46"/>
      <c r="G1028" s="48"/>
      <c r="H1028" s="48"/>
      <c r="I1028" s="48"/>
      <c r="J1028" s="28"/>
      <c r="K1028" s="43"/>
      <c r="L1028" s="25"/>
    </row>
    <row r="1029" spans="3:12" ht="13.5" customHeight="1" x14ac:dyDescent="0.25">
      <c r="C1029" s="47"/>
      <c r="D1029" s="36"/>
      <c r="E1029" s="46"/>
      <c r="F1029" s="46"/>
      <c r="G1029" s="48"/>
      <c r="H1029" s="48"/>
      <c r="I1029" s="48"/>
      <c r="J1029" s="28"/>
      <c r="K1029" s="43"/>
      <c r="L1029" s="25"/>
    </row>
    <row r="1030" spans="3:12" ht="13.5" customHeight="1" x14ac:dyDescent="0.25">
      <c r="C1030" s="47"/>
      <c r="D1030" s="36"/>
      <c r="E1030" s="46"/>
      <c r="F1030" s="46"/>
      <c r="G1030" s="48"/>
      <c r="H1030" s="48"/>
      <c r="I1030" s="48"/>
      <c r="J1030" s="28"/>
      <c r="K1030" s="43"/>
      <c r="L1030" s="25"/>
    </row>
    <row r="1031" spans="3:12" ht="13.5" customHeight="1" x14ac:dyDescent="0.25">
      <c r="C1031" s="47"/>
      <c r="D1031" s="36"/>
      <c r="E1031" s="46"/>
      <c r="F1031" s="46"/>
      <c r="G1031" s="48"/>
      <c r="H1031" s="48"/>
      <c r="I1031" s="48"/>
      <c r="J1031" s="28"/>
      <c r="K1031" s="43"/>
      <c r="L1031" s="25"/>
    </row>
    <row r="1032" spans="3:12" ht="13.5" customHeight="1" x14ac:dyDescent="0.25">
      <c r="C1032" s="47"/>
      <c r="D1032" s="36"/>
      <c r="E1032" s="46"/>
      <c r="F1032" s="46"/>
      <c r="G1032" s="48"/>
      <c r="H1032" s="48"/>
      <c r="I1032" s="48"/>
      <c r="J1032" s="28"/>
      <c r="K1032" s="43"/>
      <c r="L1032" s="25"/>
    </row>
    <row r="1033" spans="3:12" ht="13.5" customHeight="1" x14ac:dyDescent="0.25">
      <c r="C1033" s="47"/>
      <c r="D1033" s="36"/>
      <c r="E1033" s="46"/>
      <c r="F1033" s="46"/>
      <c r="G1033" s="48"/>
      <c r="H1033" s="48"/>
      <c r="I1033" s="48"/>
      <c r="J1033" s="28"/>
      <c r="K1033" s="43"/>
      <c r="L1033" s="25"/>
    </row>
    <row r="1034" spans="3:12" ht="13.5" customHeight="1" x14ac:dyDescent="0.25">
      <c r="C1034" s="47"/>
      <c r="D1034" s="36"/>
      <c r="E1034" s="46"/>
      <c r="F1034" s="46"/>
      <c r="G1034" s="48"/>
      <c r="H1034" s="48"/>
      <c r="I1034" s="48"/>
      <c r="J1034" s="28"/>
      <c r="K1034" s="43"/>
      <c r="L1034" s="25"/>
    </row>
    <row r="1035" spans="3:12" ht="13.5" customHeight="1" x14ac:dyDescent="0.25">
      <c r="C1035" s="47"/>
      <c r="D1035" s="36"/>
      <c r="E1035" s="46"/>
      <c r="F1035" s="46"/>
      <c r="G1035" s="48"/>
      <c r="H1035" s="48"/>
      <c r="I1035" s="48"/>
      <c r="J1035" s="28"/>
      <c r="K1035" s="43"/>
      <c r="L1035" s="25"/>
    </row>
    <row r="1036" spans="3:12" ht="13.5" customHeight="1" x14ac:dyDescent="0.25">
      <c r="C1036" s="47"/>
      <c r="D1036" s="36"/>
      <c r="E1036" s="46"/>
      <c r="F1036" s="46"/>
      <c r="G1036" s="48"/>
      <c r="H1036" s="48"/>
      <c r="I1036" s="48"/>
      <c r="J1036" s="28"/>
      <c r="K1036" s="43"/>
      <c r="L1036" s="25"/>
    </row>
    <row r="1037" spans="3:12" ht="13.5" customHeight="1" x14ac:dyDescent="0.25">
      <c r="C1037" s="47"/>
      <c r="D1037" s="36"/>
      <c r="E1037" s="46"/>
      <c r="F1037" s="46"/>
      <c r="G1037" s="48"/>
      <c r="H1037" s="48"/>
      <c r="I1037" s="48"/>
      <c r="J1037" s="28"/>
      <c r="K1037" s="43"/>
      <c r="L1037" s="25"/>
    </row>
    <row r="1038" spans="3:12" ht="13.5" customHeight="1" x14ac:dyDescent="0.25">
      <c r="C1038" s="47"/>
      <c r="D1038" s="36"/>
      <c r="E1038" s="46"/>
      <c r="F1038" s="46"/>
      <c r="G1038" s="48"/>
      <c r="H1038" s="48"/>
      <c r="I1038" s="48"/>
      <c r="J1038" s="28"/>
      <c r="K1038" s="43"/>
      <c r="L1038" s="25"/>
    </row>
    <row r="1039" spans="3:12" ht="13.5" customHeight="1" x14ac:dyDescent="0.25">
      <c r="C1039" s="47"/>
      <c r="D1039" s="36"/>
      <c r="E1039" s="46"/>
      <c r="F1039" s="46"/>
      <c r="G1039" s="48"/>
      <c r="H1039" s="48"/>
      <c r="I1039" s="48"/>
      <c r="J1039" s="28"/>
      <c r="K1039" s="43"/>
      <c r="L1039" s="25"/>
    </row>
    <row r="1040" spans="3:12" ht="13.5" customHeight="1" x14ac:dyDescent="0.25">
      <c r="C1040" s="47"/>
      <c r="D1040" s="36"/>
      <c r="E1040" s="46"/>
      <c r="F1040" s="46"/>
      <c r="G1040" s="48"/>
      <c r="H1040" s="48"/>
      <c r="I1040" s="48"/>
      <c r="J1040" s="28"/>
      <c r="K1040" s="43"/>
      <c r="L1040" s="25"/>
    </row>
    <row r="1041" spans="3:12" ht="13.5" customHeight="1" x14ac:dyDescent="0.25">
      <c r="C1041" s="47"/>
      <c r="D1041" s="36"/>
      <c r="E1041" s="46"/>
      <c r="F1041" s="46"/>
      <c r="G1041" s="48"/>
      <c r="H1041" s="48"/>
      <c r="I1041" s="48"/>
      <c r="J1041" s="28"/>
      <c r="K1041" s="43"/>
      <c r="L1041" s="25"/>
    </row>
    <row r="1042" spans="3:12" ht="13.5" customHeight="1" x14ac:dyDescent="0.25">
      <c r="C1042" s="47"/>
      <c r="D1042" s="36"/>
      <c r="E1042" s="46"/>
      <c r="F1042" s="46"/>
      <c r="G1042" s="48"/>
      <c r="H1042" s="48"/>
      <c r="I1042" s="48"/>
      <c r="J1042" s="28"/>
      <c r="K1042" s="43"/>
      <c r="L1042" s="25"/>
    </row>
    <row r="1043" spans="3:12" ht="13.5" customHeight="1" x14ac:dyDescent="0.25">
      <c r="C1043" s="47"/>
      <c r="D1043" s="36"/>
      <c r="E1043" s="46"/>
      <c r="F1043" s="46"/>
      <c r="G1043" s="48"/>
      <c r="H1043" s="48"/>
      <c r="I1043" s="48"/>
      <c r="J1043" s="28"/>
      <c r="K1043" s="43"/>
      <c r="L1043" s="25"/>
    </row>
    <row r="1044" spans="3:12" ht="13.5" customHeight="1" x14ac:dyDescent="0.25">
      <c r="C1044" s="47"/>
      <c r="D1044" s="36"/>
      <c r="E1044" s="46"/>
      <c r="F1044" s="46"/>
      <c r="G1044" s="48"/>
      <c r="H1044" s="48"/>
      <c r="I1044" s="48"/>
      <c r="J1044" s="28"/>
      <c r="K1044" s="43"/>
      <c r="L1044" s="25"/>
    </row>
    <row r="1045" spans="3:12" ht="13.5" customHeight="1" x14ac:dyDescent="0.25">
      <c r="C1045" s="47"/>
      <c r="D1045" s="36"/>
      <c r="E1045" s="46"/>
      <c r="F1045" s="46"/>
      <c r="G1045" s="48"/>
      <c r="H1045" s="48"/>
      <c r="I1045" s="48"/>
      <c r="J1045" s="28"/>
      <c r="K1045" s="43"/>
      <c r="L1045" s="25"/>
    </row>
    <row r="1046" spans="3:12" ht="13.5" customHeight="1" x14ac:dyDescent="0.25">
      <c r="C1046" s="47"/>
      <c r="D1046" s="36"/>
      <c r="E1046" s="46"/>
      <c r="F1046" s="46"/>
      <c r="G1046" s="48"/>
      <c r="H1046" s="48"/>
      <c r="I1046" s="48"/>
      <c r="J1046" s="28"/>
      <c r="K1046" s="43"/>
      <c r="L1046" s="25"/>
    </row>
    <row r="1047" spans="3:12" ht="13.5" customHeight="1" x14ac:dyDescent="0.25">
      <c r="C1047" s="47"/>
      <c r="D1047" s="36"/>
      <c r="E1047" s="46"/>
      <c r="F1047" s="46"/>
      <c r="G1047" s="48"/>
      <c r="H1047" s="48"/>
      <c r="I1047" s="48"/>
      <c r="J1047" s="28"/>
      <c r="K1047" s="43"/>
      <c r="L1047" s="25"/>
    </row>
    <row r="1048" spans="3:12" ht="13.5" customHeight="1" x14ac:dyDescent="0.25">
      <c r="C1048" s="47"/>
      <c r="D1048" s="36"/>
      <c r="E1048" s="46"/>
      <c r="F1048" s="46"/>
      <c r="G1048" s="48"/>
      <c r="H1048" s="48"/>
      <c r="I1048" s="48"/>
      <c r="J1048" s="28"/>
      <c r="K1048" s="43"/>
      <c r="L1048" s="25"/>
    </row>
    <row r="1049" spans="3:12" ht="13.5" customHeight="1" x14ac:dyDescent="0.25">
      <c r="C1049" s="47"/>
      <c r="D1049" s="36"/>
      <c r="E1049" s="46"/>
      <c r="F1049" s="46"/>
      <c r="G1049" s="48"/>
      <c r="H1049" s="48"/>
      <c r="I1049" s="48"/>
      <c r="J1049" s="28"/>
      <c r="K1049" s="43"/>
      <c r="L1049" s="25"/>
    </row>
    <row r="1050" spans="3:12" ht="13.5" customHeight="1" x14ac:dyDescent="0.25">
      <c r="C1050" s="47"/>
      <c r="D1050" s="36"/>
      <c r="E1050" s="46"/>
      <c r="F1050" s="46"/>
      <c r="G1050" s="48"/>
      <c r="H1050" s="48"/>
      <c r="I1050" s="48"/>
      <c r="J1050" s="28"/>
      <c r="K1050" s="43"/>
      <c r="L1050" s="25"/>
    </row>
    <row r="1051" spans="3:12" ht="13.5" customHeight="1" x14ac:dyDescent="0.25">
      <c r="C1051" s="47"/>
      <c r="D1051" s="36"/>
      <c r="E1051" s="46"/>
      <c r="F1051" s="46"/>
      <c r="G1051" s="48"/>
      <c r="H1051" s="48"/>
      <c r="I1051" s="48"/>
      <c r="J1051" s="28"/>
      <c r="K1051" s="43"/>
      <c r="L1051" s="25"/>
    </row>
    <row r="1052" spans="3:12" ht="13.5" customHeight="1" x14ac:dyDescent="0.25">
      <c r="C1052" s="47"/>
      <c r="D1052" s="36"/>
      <c r="E1052" s="46"/>
      <c r="F1052" s="46"/>
      <c r="G1052" s="48"/>
      <c r="H1052" s="48"/>
      <c r="I1052" s="48"/>
      <c r="J1052" s="28"/>
      <c r="K1052" s="43"/>
      <c r="L1052" s="25"/>
    </row>
    <row r="1053" spans="3:12" ht="13.5" customHeight="1" x14ac:dyDescent="0.25">
      <c r="C1053" s="47"/>
      <c r="D1053" s="36"/>
      <c r="E1053" s="46"/>
      <c r="F1053" s="46"/>
      <c r="G1053" s="48"/>
      <c r="H1053" s="48"/>
      <c r="I1053" s="48"/>
      <c r="J1053" s="28"/>
      <c r="K1053" s="43"/>
      <c r="L1053" s="25"/>
    </row>
    <row r="1054" spans="3:12" ht="13.5" customHeight="1" x14ac:dyDescent="0.25">
      <c r="C1054" s="47"/>
      <c r="D1054" s="36"/>
      <c r="E1054" s="46"/>
      <c r="F1054" s="46"/>
      <c r="G1054" s="48"/>
      <c r="H1054" s="48"/>
      <c r="I1054" s="48"/>
      <c r="J1054" s="28"/>
      <c r="K1054" s="43"/>
      <c r="L1054" s="25"/>
    </row>
    <row r="1055" spans="3:12" ht="13.5" customHeight="1" x14ac:dyDescent="0.25">
      <c r="C1055" s="47"/>
      <c r="D1055" s="36"/>
      <c r="E1055" s="46"/>
      <c r="F1055" s="46"/>
      <c r="G1055" s="48"/>
      <c r="H1055" s="48"/>
      <c r="I1055" s="48"/>
      <c r="J1055" s="28"/>
      <c r="K1055" s="43"/>
      <c r="L1055" s="25"/>
    </row>
    <row r="1056" spans="3:12" ht="13.5" customHeight="1" x14ac:dyDescent="0.25">
      <c r="C1056" s="47"/>
      <c r="D1056" s="36"/>
      <c r="E1056" s="46"/>
      <c r="F1056" s="46"/>
      <c r="G1056" s="48"/>
      <c r="H1056" s="48"/>
      <c r="I1056" s="48"/>
      <c r="J1056" s="28"/>
      <c r="K1056" s="43"/>
      <c r="L1056" s="25"/>
    </row>
    <row r="1057" spans="3:12" ht="13.5" customHeight="1" x14ac:dyDescent="0.25">
      <c r="C1057" s="47"/>
      <c r="D1057" s="36"/>
      <c r="E1057" s="46"/>
      <c r="F1057" s="46"/>
      <c r="G1057" s="48"/>
      <c r="H1057" s="48"/>
      <c r="I1057" s="48"/>
      <c r="J1057" s="28"/>
      <c r="K1057" s="43"/>
      <c r="L1057" s="25"/>
    </row>
    <row r="1058" spans="3:12" ht="13.5" customHeight="1" x14ac:dyDescent="0.25">
      <c r="C1058" s="47"/>
      <c r="D1058" s="36"/>
      <c r="E1058" s="46"/>
      <c r="F1058" s="46"/>
      <c r="G1058" s="48"/>
      <c r="H1058" s="48"/>
      <c r="I1058" s="48"/>
      <c r="J1058" s="28"/>
      <c r="K1058" s="43"/>
      <c r="L1058" s="25"/>
    </row>
    <row r="1059" spans="3:12" ht="13.5" customHeight="1" x14ac:dyDescent="0.25">
      <c r="C1059" s="47"/>
      <c r="D1059" s="36"/>
      <c r="E1059" s="46"/>
      <c r="F1059" s="46"/>
      <c r="G1059" s="48"/>
      <c r="H1059" s="48"/>
      <c r="I1059" s="48"/>
      <c r="J1059" s="28"/>
      <c r="K1059" s="43"/>
      <c r="L1059" s="25"/>
    </row>
    <row r="1060" spans="3:12" ht="13.5" customHeight="1" x14ac:dyDescent="0.25">
      <c r="C1060" s="47"/>
      <c r="D1060" s="36"/>
      <c r="E1060" s="46"/>
      <c r="F1060" s="46"/>
      <c r="G1060" s="48"/>
      <c r="H1060" s="48"/>
      <c r="I1060" s="48"/>
      <c r="J1060" s="28"/>
      <c r="K1060" s="43"/>
      <c r="L1060" s="25"/>
    </row>
    <row r="1061" spans="3:12" ht="13.5" customHeight="1" x14ac:dyDescent="0.25">
      <c r="C1061" s="47"/>
      <c r="D1061" s="36"/>
      <c r="E1061" s="46"/>
      <c r="F1061" s="46"/>
      <c r="G1061" s="48"/>
      <c r="H1061" s="48"/>
      <c r="I1061" s="48"/>
      <c r="J1061" s="28"/>
      <c r="K1061" s="43"/>
      <c r="L1061" s="25"/>
    </row>
    <row r="1062" spans="3:12" ht="13.5" customHeight="1" x14ac:dyDescent="0.25">
      <c r="C1062" s="47"/>
      <c r="D1062" s="36"/>
      <c r="E1062" s="46"/>
      <c r="F1062" s="46"/>
      <c r="G1062" s="48"/>
      <c r="H1062" s="48"/>
      <c r="I1062" s="48"/>
      <c r="J1062" s="28"/>
      <c r="K1062" s="43"/>
      <c r="L1062" s="25"/>
    </row>
    <row r="1063" spans="3:12" ht="13.5" customHeight="1" x14ac:dyDescent="0.25">
      <c r="C1063" s="47"/>
      <c r="D1063" s="36"/>
      <c r="E1063" s="46"/>
      <c r="F1063" s="46"/>
      <c r="G1063" s="48"/>
      <c r="H1063" s="48"/>
      <c r="I1063" s="48"/>
      <c r="J1063" s="28"/>
      <c r="K1063" s="43"/>
      <c r="L1063" s="25"/>
    </row>
    <row r="1064" spans="3:12" ht="13.5" customHeight="1" x14ac:dyDescent="0.25">
      <c r="C1064" s="47"/>
      <c r="D1064" s="36"/>
      <c r="E1064" s="46"/>
      <c r="F1064" s="46"/>
      <c r="G1064" s="48"/>
      <c r="H1064" s="48"/>
      <c r="I1064" s="48"/>
      <c r="J1064" s="28"/>
      <c r="K1064" s="43"/>
      <c r="L1064" s="25"/>
    </row>
    <row r="1065" spans="3:12" ht="13.5" customHeight="1" x14ac:dyDescent="0.25">
      <c r="C1065" s="47"/>
      <c r="D1065" s="36"/>
      <c r="E1065" s="46"/>
      <c r="F1065" s="46"/>
      <c r="G1065" s="48"/>
      <c r="H1065" s="48"/>
      <c r="I1065" s="48"/>
      <c r="J1065" s="28"/>
      <c r="K1065" s="43"/>
      <c r="L1065" s="25"/>
    </row>
    <row r="1066" spans="3:12" ht="13.5" customHeight="1" x14ac:dyDescent="0.25">
      <c r="C1066" s="47"/>
      <c r="D1066" s="36"/>
      <c r="E1066" s="46"/>
      <c r="F1066" s="46"/>
      <c r="G1066" s="48"/>
      <c r="H1066" s="48"/>
      <c r="I1066" s="48"/>
      <c r="J1066" s="28"/>
      <c r="K1066" s="43"/>
      <c r="L1066" s="25"/>
    </row>
    <row r="1067" spans="3:12" ht="13.5" customHeight="1" x14ac:dyDescent="0.25">
      <c r="C1067" s="47"/>
      <c r="D1067" s="36"/>
      <c r="E1067" s="46"/>
      <c r="F1067" s="46"/>
      <c r="G1067" s="48"/>
      <c r="H1067" s="48"/>
      <c r="I1067" s="48"/>
      <c r="J1067" s="28"/>
      <c r="K1067" s="43"/>
      <c r="L1067" s="25"/>
    </row>
    <row r="1068" spans="3:12" ht="13.5" customHeight="1" x14ac:dyDescent="0.25">
      <c r="C1068" s="47"/>
      <c r="D1068" s="36"/>
      <c r="E1068" s="46"/>
      <c r="F1068" s="46"/>
      <c r="G1068" s="48"/>
      <c r="H1068" s="48"/>
      <c r="I1068" s="48"/>
      <c r="J1068" s="28"/>
      <c r="K1068" s="43"/>
      <c r="L1068" s="25"/>
    </row>
    <row r="1069" spans="3:12" ht="13.5" customHeight="1" x14ac:dyDescent="0.25">
      <c r="C1069" s="47"/>
      <c r="D1069" s="36"/>
      <c r="E1069" s="46"/>
      <c r="F1069" s="46"/>
      <c r="G1069" s="48"/>
      <c r="H1069" s="48"/>
      <c r="I1069" s="48"/>
      <c r="J1069" s="28"/>
      <c r="K1069" s="43"/>
      <c r="L1069" s="25"/>
    </row>
    <row r="1070" spans="3:12" ht="13.5" customHeight="1" x14ac:dyDescent="0.25">
      <c r="C1070" s="47"/>
      <c r="D1070" s="36"/>
      <c r="E1070" s="46"/>
      <c r="F1070" s="46"/>
      <c r="G1070" s="48"/>
      <c r="H1070" s="48"/>
      <c r="I1070" s="48"/>
      <c r="J1070" s="28"/>
      <c r="K1070" s="43"/>
      <c r="L1070" s="25"/>
    </row>
    <row r="1071" spans="3:12" ht="13.5" customHeight="1" x14ac:dyDescent="0.25">
      <c r="C1071" s="47"/>
      <c r="D1071" s="36"/>
      <c r="E1071" s="46"/>
      <c r="F1071" s="46"/>
      <c r="G1071" s="48"/>
      <c r="H1071" s="48"/>
      <c r="I1071" s="48"/>
      <c r="J1071" s="28"/>
      <c r="K1071" s="43"/>
      <c r="L1071" s="25"/>
    </row>
    <row r="1072" spans="3:12" ht="13.5" customHeight="1" x14ac:dyDescent="0.25">
      <c r="C1072" s="47"/>
      <c r="D1072" s="36"/>
      <c r="E1072" s="46"/>
      <c r="F1072" s="46"/>
      <c r="G1072" s="48"/>
      <c r="H1072" s="48"/>
      <c r="I1072" s="48"/>
      <c r="J1072" s="28"/>
      <c r="K1072" s="43"/>
      <c r="L1072" s="25"/>
    </row>
    <row r="1073" spans="3:12" ht="13.5" customHeight="1" x14ac:dyDescent="0.25">
      <c r="C1073" s="47"/>
      <c r="D1073" s="36"/>
      <c r="E1073" s="46"/>
      <c r="F1073" s="46"/>
      <c r="G1073" s="48"/>
      <c r="H1073" s="48"/>
      <c r="I1073" s="48"/>
      <c r="J1073" s="28"/>
      <c r="K1073" s="43"/>
      <c r="L1073" s="25"/>
    </row>
    <row r="1074" spans="3:12" ht="13.5" customHeight="1" x14ac:dyDescent="0.25">
      <c r="C1074" s="47"/>
      <c r="D1074" s="36"/>
      <c r="E1074" s="46"/>
      <c r="F1074" s="46"/>
      <c r="G1074" s="48"/>
      <c r="H1074" s="48"/>
      <c r="I1074" s="48"/>
      <c r="J1074" s="28"/>
      <c r="K1074" s="43"/>
      <c r="L1074" s="25"/>
    </row>
    <row r="1075" spans="3:12" ht="13.5" customHeight="1" x14ac:dyDescent="0.25">
      <c r="C1075" s="47"/>
      <c r="D1075" s="36"/>
      <c r="E1075" s="46"/>
      <c r="F1075" s="46"/>
      <c r="G1075" s="48"/>
      <c r="H1075" s="48"/>
      <c r="I1075" s="48"/>
      <c r="J1075" s="28"/>
      <c r="K1075" s="43"/>
      <c r="L1075" s="25"/>
    </row>
    <row r="1076" spans="3:12" ht="13.5" customHeight="1" x14ac:dyDescent="0.25">
      <c r="C1076" s="47"/>
      <c r="D1076" s="36"/>
      <c r="E1076" s="46"/>
      <c r="F1076" s="46"/>
      <c r="G1076" s="48"/>
      <c r="H1076" s="48"/>
      <c r="I1076" s="48"/>
      <c r="J1076" s="28"/>
      <c r="K1076" s="43"/>
      <c r="L1076" s="25"/>
    </row>
    <row r="1077" spans="3:12" ht="13.5" customHeight="1" x14ac:dyDescent="0.25">
      <c r="C1077" s="47"/>
      <c r="D1077" s="36"/>
      <c r="E1077" s="46"/>
      <c r="F1077" s="46"/>
      <c r="G1077" s="48"/>
      <c r="H1077" s="48"/>
      <c r="I1077" s="48"/>
      <c r="J1077" s="28"/>
      <c r="K1077" s="43"/>
      <c r="L1077" s="25"/>
    </row>
    <row r="1078" spans="3:12" ht="13.5" customHeight="1" x14ac:dyDescent="0.25">
      <c r="C1078" s="47"/>
      <c r="D1078" s="36"/>
      <c r="E1078" s="46"/>
      <c r="F1078" s="46"/>
      <c r="G1078" s="48"/>
      <c r="H1078" s="48"/>
      <c r="I1078" s="48"/>
      <c r="J1078" s="28"/>
      <c r="K1078" s="43"/>
      <c r="L1078" s="25"/>
    </row>
    <row r="1079" spans="3:12" ht="13.5" customHeight="1" x14ac:dyDescent="0.25">
      <c r="C1079" s="47"/>
      <c r="D1079" s="36"/>
      <c r="E1079" s="46"/>
      <c r="F1079" s="46"/>
      <c r="G1079" s="48"/>
      <c r="H1079" s="48"/>
      <c r="I1079" s="48"/>
      <c r="J1079" s="28"/>
      <c r="K1079" s="43"/>
      <c r="L1079" s="25"/>
    </row>
    <row r="1080" spans="3:12" ht="13.5" customHeight="1" x14ac:dyDescent="0.25">
      <c r="C1080" s="47"/>
      <c r="D1080" s="36"/>
      <c r="E1080" s="46"/>
      <c r="F1080" s="46"/>
      <c r="G1080" s="48"/>
      <c r="H1080" s="48"/>
      <c r="I1080" s="48"/>
      <c r="J1080" s="28"/>
      <c r="K1080" s="43"/>
      <c r="L1080" s="25"/>
    </row>
    <row r="1081" spans="3:12" ht="13.5" customHeight="1" x14ac:dyDescent="0.25">
      <c r="C1081" s="47"/>
      <c r="D1081" s="36"/>
      <c r="E1081" s="46"/>
      <c r="F1081" s="46"/>
      <c r="G1081" s="48"/>
      <c r="H1081" s="48"/>
      <c r="I1081" s="48"/>
      <c r="J1081" s="28"/>
      <c r="K1081" s="43"/>
      <c r="L1081" s="25"/>
    </row>
    <row r="1082" spans="3:12" ht="13.5" customHeight="1" x14ac:dyDescent="0.25">
      <c r="C1082" s="47"/>
      <c r="D1082" s="36"/>
      <c r="E1082" s="46"/>
      <c r="F1082" s="46"/>
      <c r="G1082" s="48"/>
      <c r="H1082" s="48"/>
      <c r="I1082" s="48"/>
      <c r="J1082" s="28"/>
      <c r="K1082" s="43"/>
      <c r="L1082" s="25"/>
    </row>
    <row r="1083" spans="3:12" ht="13.5" customHeight="1" x14ac:dyDescent="0.25">
      <c r="C1083" s="47"/>
      <c r="D1083" s="36"/>
      <c r="E1083" s="46"/>
      <c r="F1083" s="46"/>
      <c r="G1083" s="48"/>
      <c r="H1083" s="48"/>
      <c r="I1083" s="48"/>
      <c r="J1083" s="28"/>
      <c r="K1083" s="43"/>
      <c r="L1083" s="25"/>
    </row>
    <row r="1084" spans="3:12" ht="13.5" customHeight="1" x14ac:dyDescent="0.25">
      <c r="C1084" s="47"/>
      <c r="D1084" s="36"/>
      <c r="E1084" s="46"/>
      <c r="F1084" s="46"/>
      <c r="G1084" s="48"/>
      <c r="H1084" s="48"/>
      <c r="I1084" s="48"/>
      <c r="J1084" s="28"/>
      <c r="K1084" s="43"/>
      <c r="L1084" s="25"/>
    </row>
    <row r="1085" spans="3:12" ht="13.5" customHeight="1" x14ac:dyDescent="0.25">
      <c r="C1085" s="47"/>
      <c r="D1085" s="36"/>
      <c r="E1085" s="46"/>
      <c r="F1085" s="46"/>
      <c r="G1085" s="48"/>
      <c r="H1085" s="48"/>
      <c r="I1085" s="48"/>
      <c r="J1085" s="28"/>
      <c r="K1085" s="43"/>
      <c r="L1085" s="25"/>
    </row>
    <row r="1086" spans="3:12" ht="13.5" customHeight="1" x14ac:dyDescent="0.25">
      <c r="C1086" s="47"/>
      <c r="D1086" s="36"/>
      <c r="E1086" s="46"/>
      <c r="F1086" s="46"/>
      <c r="G1086" s="48"/>
      <c r="H1086" s="48"/>
      <c r="I1086" s="48"/>
      <c r="J1086" s="28"/>
      <c r="K1086" s="43"/>
      <c r="L1086" s="25"/>
    </row>
    <row r="1087" spans="3:12" ht="13.5" customHeight="1" x14ac:dyDescent="0.25">
      <c r="C1087" s="47"/>
      <c r="D1087" s="36"/>
      <c r="E1087" s="46"/>
      <c r="F1087" s="46"/>
      <c r="G1087" s="48"/>
      <c r="H1087" s="48"/>
      <c r="I1087" s="48"/>
      <c r="J1087" s="28"/>
      <c r="K1087" s="43"/>
      <c r="L1087" s="25"/>
    </row>
    <row r="1088" spans="3:12" ht="13.5" customHeight="1" x14ac:dyDescent="0.25">
      <c r="C1088" s="47"/>
      <c r="D1088" s="36"/>
      <c r="E1088" s="46"/>
      <c r="F1088" s="46"/>
      <c r="G1088" s="48"/>
      <c r="H1088" s="48"/>
      <c r="I1088" s="48"/>
      <c r="J1088" s="28"/>
      <c r="K1088" s="43"/>
      <c r="L1088" s="25"/>
    </row>
    <row r="1089" spans="3:12" ht="13.5" customHeight="1" x14ac:dyDescent="0.25">
      <c r="C1089" s="47"/>
      <c r="D1089" s="36"/>
      <c r="E1089" s="46"/>
      <c r="F1089" s="46"/>
      <c r="G1089" s="48"/>
      <c r="H1089" s="48"/>
      <c r="I1089" s="48"/>
      <c r="J1089" s="28"/>
      <c r="K1089" s="43"/>
      <c r="L1089" s="25"/>
    </row>
    <row r="1090" spans="3:12" ht="13.5" customHeight="1" x14ac:dyDescent="0.25">
      <c r="C1090" s="47"/>
      <c r="D1090" s="36"/>
      <c r="E1090" s="46"/>
      <c r="F1090" s="46"/>
      <c r="G1090" s="48"/>
      <c r="H1090" s="48"/>
      <c r="I1090" s="48"/>
      <c r="J1090" s="28"/>
      <c r="K1090" s="43"/>
      <c r="L1090" s="25"/>
    </row>
    <row r="1091" spans="3:12" ht="13.5" customHeight="1" x14ac:dyDescent="0.25">
      <c r="C1091" s="47"/>
      <c r="D1091" s="36"/>
      <c r="E1091" s="46"/>
      <c r="F1091" s="46"/>
      <c r="G1091" s="48"/>
      <c r="H1091" s="48"/>
      <c r="I1091" s="48"/>
      <c r="J1091" s="28"/>
      <c r="K1091" s="43"/>
      <c r="L1091" s="25"/>
    </row>
    <row r="1092" spans="3:12" ht="13.5" customHeight="1" x14ac:dyDescent="0.25">
      <c r="C1092" s="47"/>
      <c r="D1092" s="36"/>
      <c r="E1092" s="46"/>
      <c r="F1092" s="46"/>
      <c r="G1092" s="48"/>
      <c r="H1092" s="48"/>
      <c r="I1092" s="48"/>
      <c r="J1092" s="28"/>
      <c r="K1092" s="43"/>
      <c r="L1092" s="25"/>
    </row>
    <row r="1093" spans="3:12" ht="13.5" customHeight="1" x14ac:dyDescent="0.25">
      <c r="C1093" s="47"/>
      <c r="D1093" s="36"/>
      <c r="E1093" s="46"/>
      <c r="F1093" s="46"/>
      <c r="G1093" s="48"/>
      <c r="H1093" s="48"/>
      <c r="I1093" s="48"/>
      <c r="J1093" s="28"/>
      <c r="K1093" s="43"/>
      <c r="L1093" s="25"/>
    </row>
    <row r="1094" spans="3:12" ht="13.5" customHeight="1" x14ac:dyDescent="0.25">
      <c r="C1094" s="47"/>
      <c r="D1094" s="36"/>
      <c r="E1094" s="46"/>
      <c r="F1094" s="46"/>
      <c r="G1094" s="48"/>
      <c r="H1094" s="48"/>
      <c r="I1094" s="48"/>
      <c r="J1094" s="28"/>
      <c r="K1094" s="43"/>
      <c r="L1094" s="25"/>
    </row>
    <row r="1095" spans="3:12" ht="13.5" customHeight="1" x14ac:dyDescent="0.25">
      <c r="C1095" s="47"/>
      <c r="D1095" s="36"/>
      <c r="E1095" s="46"/>
      <c r="F1095" s="46"/>
      <c r="G1095" s="48"/>
      <c r="H1095" s="48"/>
      <c r="I1095" s="48"/>
      <c r="J1095" s="28"/>
      <c r="K1095" s="43"/>
      <c r="L1095" s="25"/>
    </row>
    <row r="1096" spans="3:12" ht="13.5" customHeight="1" x14ac:dyDescent="0.25">
      <c r="C1096" s="47"/>
      <c r="D1096" s="36"/>
      <c r="E1096" s="46"/>
      <c r="F1096" s="46"/>
      <c r="G1096" s="48"/>
      <c r="H1096" s="48"/>
      <c r="I1096" s="48"/>
      <c r="J1096" s="28"/>
      <c r="K1096" s="43"/>
      <c r="L1096" s="25"/>
    </row>
    <row r="1097" spans="3:12" ht="13.5" customHeight="1" x14ac:dyDescent="0.25">
      <c r="C1097" s="47"/>
      <c r="D1097" s="36"/>
      <c r="E1097" s="46"/>
      <c r="F1097" s="46"/>
      <c r="G1097" s="48"/>
      <c r="H1097" s="48"/>
      <c r="I1097" s="48"/>
      <c r="J1097" s="28"/>
      <c r="K1097" s="43"/>
      <c r="L1097" s="25"/>
    </row>
    <row r="1098" spans="3:12" ht="13.5" customHeight="1" x14ac:dyDescent="0.25">
      <c r="C1098" s="47"/>
      <c r="D1098" s="36"/>
      <c r="E1098" s="46"/>
      <c r="F1098" s="46"/>
      <c r="G1098" s="48"/>
      <c r="H1098" s="48"/>
      <c r="I1098" s="48"/>
      <c r="J1098" s="28"/>
      <c r="K1098" s="43"/>
      <c r="L1098" s="25"/>
    </row>
    <row r="1099" spans="3:12" ht="13.5" customHeight="1" x14ac:dyDescent="0.25">
      <c r="C1099" s="47"/>
      <c r="D1099" s="36"/>
      <c r="E1099" s="46"/>
      <c r="F1099" s="46"/>
      <c r="G1099" s="48"/>
      <c r="H1099" s="48"/>
      <c r="I1099" s="48"/>
      <c r="J1099" s="28"/>
      <c r="K1099" s="43"/>
      <c r="L1099" s="25"/>
    </row>
    <row r="1100" spans="3:12" ht="13.5" customHeight="1" x14ac:dyDescent="0.25">
      <c r="C1100" s="47"/>
      <c r="D1100" s="36"/>
      <c r="E1100" s="46"/>
      <c r="F1100" s="46"/>
      <c r="G1100" s="48"/>
      <c r="H1100" s="48"/>
      <c r="I1100" s="48"/>
      <c r="J1100" s="28"/>
      <c r="K1100" s="43"/>
      <c r="L1100" s="25"/>
    </row>
    <row r="1101" spans="3:12" ht="13.5" customHeight="1" x14ac:dyDescent="0.25">
      <c r="C1101" s="47"/>
      <c r="D1101" s="36"/>
      <c r="E1101" s="46"/>
      <c r="F1101" s="46"/>
      <c r="G1101" s="48"/>
      <c r="H1101" s="48"/>
      <c r="I1101" s="48"/>
      <c r="J1101" s="28"/>
      <c r="K1101" s="43"/>
      <c r="L1101" s="25"/>
    </row>
    <row r="1102" spans="3:12" ht="13.5" customHeight="1" x14ac:dyDescent="0.25">
      <c r="C1102" s="47"/>
      <c r="D1102" s="36"/>
      <c r="E1102" s="46"/>
      <c r="F1102" s="46"/>
      <c r="G1102" s="48"/>
      <c r="H1102" s="48"/>
      <c r="I1102" s="48"/>
      <c r="J1102" s="28"/>
      <c r="K1102" s="43"/>
      <c r="L1102" s="25"/>
    </row>
    <row r="1103" spans="3:12" ht="13.5" customHeight="1" x14ac:dyDescent="0.25">
      <c r="C1103" s="47"/>
      <c r="D1103" s="36"/>
      <c r="E1103" s="46"/>
      <c r="F1103" s="46"/>
      <c r="G1103" s="48"/>
      <c r="H1103" s="48"/>
      <c r="I1103" s="48"/>
      <c r="J1103" s="28"/>
      <c r="K1103" s="43"/>
      <c r="L1103" s="25"/>
    </row>
    <row r="1104" spans="3:12" ht="13.5" customHeight="1" x14ac:dyDescent="0.25">
      <c r="C1104" s="47"/>
      <c r="D1104" s="36"/>
      <c r="E1104" s="46"/>
      <c r="F1104" s="46"/>
      <c r="G1104" s="48"/>
      <c r="H1104" s="48"/>
      <c r="I1104" s="48"/>
      <c r="J1104" s="28"/>
      <c r="K1104" s="43"/>
      <c r="L1104" s="25"/>
    </row>
    <row r="1105" spans="3:12" ht="13.5" customHeight="1" x14ac:dyDescent="0.25">
      <c r="C1105" s="47"/>
      <c r="D1105" s="36"/>
      <c r="E1105" s="46"/>
      <c r="F1105" s="46"/>
      <c r="G1105" s="48"/>
      <c r="H1105" s="48"/>
      <c r="I1105" s="48"/>
      <c r="J1105" s="28"/>
      <c r="K1105" s="43"/>
      <c r="L1105" s="25"/>
    </row>
    <row r="1106" spans="3:12" ht="13.5" customHeight="1" x14ac:dyDescent="0.25">
      <c r="C1106" s="47"/>
      <c r="D1106" s="36"/>
      <c r="E1106" s="46"/>
      <c r="F1106" s="46"/>
      <c r="G1106" s="48"/>
      <c r="H1106" s="48"/>
      <c r="I1106" s="48"/>
      <c r="J1106" s="28"/>
      <c r="K1106" s="43"/>
      <c r="L1106" s="25"/>
    </row>
    <row r="1107" spans="3:12" ht="13.5" customHeight="1" x14ac:dyDescent="0.25">
      <c r="C1107" s="47"/>
      <c r="D1107" s="36"/>
      <c r="E1107" s="46"/>
      <c r="F1107" s="46"/>
      <c r="G1107" s="48"/>
      <c r="H1107" s="48"/>
      <c r="I1107" s="48"/>
      <c r="J1107" s="28"/>
      <c r="K1107" s="43"/>
      <c r="L1107" s="25"/>
    </row>
    <row r="1108" spans="3:12" ht="13.5" customHeight="1" x14ac:dyDescent="0.25">
      <c r="C1108" s="47"/>
      <c r="D1108" s="36"/>
      <c r="E1108" s="46"/>
      <c r="F1108" s="46"/>
      <c r="G1108" s="48"/>
      <c r="H1108" s="48"/>
      <c r="I1108" s="48"/>
      <c r="J1108" s="28"/>
      <c r="K1108" s="43"/>
      <c r="L1108" s="25"/>
    </row>
    <row r="1109" spans="3:12" ht="13.5" customHeight="1" x14ac:dyDescent="0.25">
      <c r="C1109" s="47"/>
      <c r="D1109" s="36"/>
      <c r="E1109" s="46"/>
      <c r="F1109" s="46"/>
      <c r="G1109" s="48"/>
      <c r="H1109" s="48"/>
      <c r="I1109" s="48"/>
      <c r="J1109" s="28"/>
      <c r="K1109" s="43"/>
      <c r="L1109" s="25"/>
    </row>
    <row r="1110" spans="3:12" ht="13.5" customHeight="1" x14ac:dyDescent="0.25">
      <c r="C1110" s="47"/>
      <c r="D1110" s="36"/>
      <c r="E1110" s="46"/>
      <c r="F1110" s="46"/>
      <c r="G1110" s="48"/>
      <c r="H1110" s="48"/>
      <c r="I1110" s="48"/>
      <c r="J1110" s="28"/>
      <c r="K1110" s="43"/>
      <c r="L1110" s="25"/>
    </row>
    <row r="1111" spans="3:12" ht="13.5" customHeight="1" x14ac:dyDescent="0.25">
      <c r="C1111" s="47"/>
      <c r="D1111" s="36"/>
      <c r="E1111" s="46"/>
      <c r="F1111" s="46"/>
      <c r="G1111" s="48"/>
      <c r="H1111" s="48"/>
      <c r="I1111" s="48"/>
      <c r="J1111" s="28"/>
      <c r="K1111" s="43"/>
      <c r="L1111" s="25"/>
    </row>
    <row r="1112" spans="3:12" ht="13.5" customHeight="1" x14ac:dyDescent="0.25">
      <c r="C1112" s="47"/>
      <c r="D1112" s="36"/>
      <c r="E1112" s="46"/>
      <c r="F1112" s="46"/>
      <c r="G1112" s="48"/>
      <c r="H1112" s="48"/>
      <c r="I1112" s="48"/>
      <c r="J1112" s="28"/>
      <c r="K1112" s="43"/>
      <c r="L1112" s="25"/>
    </row>
    <row r="1113" spans="3:12" ht="13.5" customHeight="1" x14ac:dyDescent="0.25">
      <c r="C1113" s="47"/>
      <c r="D1113" s="36"/>
      <c r="E1113" s="46"/>
      <c r="F1113" s="46"/>
      <c r="G1113" s="48"/>
      <c r="H1113" s="48"/>
      <c r="I1113" s="48"/>
      <c r="J1113" s="28"/>
      <c r="K1113" s="43"/>
      <c r="L1113" s="25"/>
    </row>
    <row r="1114" spans="3:12" ht="13.5" customHeight="1" x14ac:dyDescent="0.25">
      <c r="C1114" s="47"/>
      <c r="D1114" s="36"/>
      <c r="E1114" s="46"/>
      <c r="F1114" s="46"/>
      <c r="G1114" s="48"/>
      <c r="H1114" s="48"/>
      <c r="I1114" s="48"/>
      <c r="J1114" s="28"/>
      <c r="K1114" s="43"/>
      <c r="L1114" s="25"/>
    </row>
    <row r="1115" spans="3:12" ht="13.5" customHeight="1" x14ac:dyDescent="0.25">
      <c r="C1115" s="47"/>
      <c r="D1115" s="36"/>
      <c r="E1115" s="46"/>
      <c r="F1115" s="46"/>
      <c r="G1115" s="48"/>
      <c r="H1115" s="48"/>
      <c r="I1115" s="48"/>
      <c r="J1115" s="28"/>
      <c r="K1115" s="43"/>
      <c r="L1115" s="25"/>
    </row>
    <row r="1116" spans="3:12" ht="13.5" customHeight="1" x14ac:dyDescent="0.25">
      <c r="C1116" s="47"/>
      <c r="D1116" s="36"/>
      <c r="E1116" s="46"/>
      <c r="F1116" s="46"/>
      <c r="G1116" s="48"/>
      <c r="H1116" s="48"/>
      <c r="I1116" s="48"/>
      <c r="J1116" s="28"/>
      <c r="K1116" s="43"/>
      <c r="L1116" s="25"/>
    </row>
    <row r="1117" spans="3:12" ht="13.5" customHeight="1" x14ac:dyDescent="0.25">
      <c r="C1117" s="47"/>
      <c r="D1117" s="36"/>
      <c r="E1117" s="46"/>
      <c r="F1117" s="46"/>
      <c r="G1117" s="48"/>
      <c r="H1117" s="48"/>
      <c r="I1117" s="48"/>
      <c r="J1117" s="28"/>
      <c r="K1117" s="43"/>
      <c r="L1117" s="25"/>
    </row>
    <row r="1118" spans="3:12" ht="13.5" customHeight="1" x14ac:dyDescent="0.25">
      <c r="C1118" s="47"/>
      <c r="D1118" s="36"/>
      <c r="E1118" s="46"/>
      <c r="F1118" s="46"/>
      <c r="G1118" s="48"/>
      <c r="H1118" s="48"/>
      <c r="I1118" s="48"/>
      <c r="J1118" s="28"/>
      <c r="K1118" s="43"/>
      <c r="L1118" s="25"/>
    </row>
    <row r="1119" spans="3:12" ht="13.5" customHeight="1" x14ac:dyDescent="0.25">
      <c r="C1119" s="47"/>
      <c r="D1119" s="36"/>
      <c r="E1119" s="46"/>
      <c r="F1119" s="46"/>
      <c r="G1119" s="48"/>
      <c r="H1119" s="48"/>
      <c r="I1119" s="48"/>
      <c r="J1119" s="28"/>
      <c r="K1119" s="43"/>
      <c r="L1119" s="25"/>
    </row>
    <row r="1120" spans="3:12" ht="13.5" customHeight="1" x14ac:dyDescent="0.25">
      <c r="C1120" s="47"/>
      <c r="D1120" s="36"/>
      <c r="E1120" s="46"/>
      <c r="F1120" s="46"/>
      <c r="G1120" s="48"/>
      <c r="H1120" s="48"/>
      <c r="I1120" s="48"/>
      <c r="J1120" s="28"/>
      <c r="K1120" s="43"/>
      <c r="L1120" s="25"/>
    </row>
    <row r="1121" spans="3:12" ht="13.5" customHeight="1" x14ac:dyDescent="0.25">
      <c r="C1121" s="47"/>
      <c r="D1121" s="36"/>
      <c r="E1121" s="46"/>
      <c r="F1121" s="46"/>
      <c r="G1121" s="48"/>
      <c r="H1121" s="48"/>
      <c r="I1121" s="48"/>
      <c r="J1121" s="28"/>
      <c r="K1121" s="43"/>
      <c r="L1121" s="25"/>
    </row>
    <row r="1122" spans="3:12" ht="13.5" customHeight="1" x14ac:dyDescent="0.25">
      <c r="C1122" s="47"/>
      <c r="D1122" s="36"/>
      <c r="E1122" s="46"/>
      <c r="F1122" s="46"/>
      <c r="G1122" s="48"/>
      <c r="H1122" s="48"/>
      <c r="I1122" s="48"/>
      <c r="J1122" s="28"/>
      <c r="K1122" s="43"/>
      <c r="L1122" s="25"/>
    </row>
    <row r="1123" spans="3:12" ht="13.5" customHeight="1" x14ac:dyDescent="0.25">
      <c r="C1123" s="47"/>
      <c r="D1123" s="36"/>
      <c r="E1123" s="46"/>
      <c r="F1123" s="46"/>
      <c r="G1123" s="48"/>
      <c r="H1123" s="48"/>
      <c r="I1123" s="48"/>
      <c r="J1123" s="28"/>
      <c r="K1123" s="43"/>
      <c r="L1123" s="25"/>
    </row>
    <row r="1124" spans="3:12" ht="13.5" customHeight="1" x14ac:dyDescent="0.25">
      <c r="C1124" s="47"/>
      <c r="D1124" s="36"/>
      <c r="E1124" s="46"/>
      <c r="F1124" s="46"/>
      <c r="G1124" s="48"/>
      <c r="H1124" s="48"/>
      <c r="I1124" s="48"/>
      <c r="J1124" s="28"/>
      <c r="K1124" s="43"/>
      <c r="L1124" s="25"/>
    </row>
    <row r="1125" spans="3:12" ht="13.5" customHeight="1" x14ac:dyDescent="0.25">
      <c r="C1125" s="47"/>
      <c r="D1125" s="36"/>
      <c r="E1125" s="46"/>
      <c r="F1125" s="46"/>
      <c r="G1125" s="48"/>
      <c r="H1125" s="48"/>
      <c r="I1125" s="48"/>
      <c r="J1125" s="28"/>
      <c r="K1125" s="43"/>
      <c r="L1125" s="25"/>
    </row>
    <row r="1126" spans="3:12" ht="13.5" customHeight="1" x14ac:dyDescent="0.25">
      <c r="C1126" s="47"/>
      <c r="D1126" s="36"/>
      <c r="E1126" s="46"/>
      <c r="F1126" s="46"/>
      <c r="G1126" s="48"/>
      <c r="H1126" s="48"/>
      <c r="I1126" s="48"/>
      <c r="J1126" s="28"/>
      <c r="K1126" s="43"/>
      <c r="L1126" s="25"/>
    </row>
    <row r="1127" spans="3:12" ht="13.5" customHeight="1" x14ac:dyDescent="0.25">
      <c r="C1127" s="47"/>
      <c r="D1127" s="36"/>
      <c r="E1127" s="46"/>
      <c r="F1127" s="46"/>
      <c r="G1127" s="48"/>
      <c r="H1127" s="48"/>
      <c r="I1127" s="48"/>
      <c r="J1127" s="28"/>
      <c r="K1127" s="43"/>
      <c r="L1127" s="25"/>
    </row>
    <row r="1128" spans="3:12" ht="13.5" customHeight="1" x14ac:dyDescent="0.25">
      <c r="C1128" s="47"/>
      <c r="D1128" s="36"/>
      <c r="E1128" s="46"/>
      <c r="F1128" s="46"/>
      <c r="G1128" s="48"/>
      <c r="H1128" s="48"/>
      <c r="I1128" s="48"/>
      <c r="J1128" s="28"/>
      <c r="K1128" s="43"/>
      <c r="L1128" s="25"/>
    </row>
    <row r="1129" spans="3:12" ht="13.5" customHeight="1" x14ac:dyDescent="0.25">
      <c r="C1129" s="47"/>
      <c r="D1129" s="36"/>
      <c r="E1129" s="46"/>
      <c r="F1129" s="46"/>
      <c r="G1129" s="48"/>
      <c r="H1129" s="48"/>
      <c r="I1129" s="48"/>
      <c r="J1129" s="28"/>
      <c r="K1129" s="43"/>
      <c r="L1129" s="25"/>
    </row>
    <row r="1130" spans="3:12" ht="13.5" customHeight="1" x14ac:dyDescent="0.25">
      <c r="C1130" s="47"/>
      <c r="D1130" s="36"/>
      <c r="E1130" s="46"/>
      <c r="F1130" s="46"/>
      <c r="G1130" s="48"/>
      <c r="H1130" s="48"/>
      <c r="I1130" s="48"/>
      <c r="J1130" s="28"/>
      <c r="K1130" s="43"/>
      <c r="L1130" s="25"/>
    </row>
    <row r="1131" spans="3:12" ht="13.5" customHeight="1" x14ac:dyDescent="0.25">
      <c r="C1131" s="47"/>
      <c r="D1131" s="36"/>
      <c r="E1131" s="46"/>
      <c r="F1131" s="46"/>
      <c r="G1131" s="48"/>
      <c r="H1131" s="48"/>
      <c r="I1131" s="48"/>
      <c r="J1131" s="28"/>
      <c r="K1131" s="43"/>
      <c r="L1131" s="25"/>
    </row>
    <row r="1132" spans="3:12" ht="13.5" customHeight="1" x14ac:dyDescent="0.25">
      <c r="C1132" s="47"/>
      <c r="D1132" s="36"/>
      <c r="E1132" s="46"/>
      <c r="F1132" s="46"/>
      <c r="G1132" s="48"/>
      <c r="H1132" s="48"/>
      <c r="I1132" s="48"/>
      <c r="J1132" s="28"/>
      <c r="K1132" s="43"/>
      <c r="L1132" s="25"/>
    </row>
    <row r="1133" spans="3:12" ht="13.5" customHeight="1" x14ac:dyDescent="0.25">
      <c r="C1133" s="47"/>
      <c r="D1133" s="36"/>
      <c r="E1133" s="46"/>
      <c r="F1133" s="46"/>
      <c r="G1133" s="48"/>
      <c r="H1133" s="48"/>
      <c r="I1133" s="48"/>
      <c r="J1133" s="28"/>
      <c r="K1133" s="43"/>
      <c r="L1133" s="25"/>
    </row>
    <row r="1134" spans="3:12" ht="13.5" customHeight="1" x14ac:dyDescent="0.25">
      <c r="C1134" s="47"/>
      <c r="D1134" s="36"/>
      <c r="E1134" s="46"/>
      <c r="F1134" s="46"/>
      <c r="G1134" s="48"/>
      <c r="H1134" s="48"/>
      <c r="I1134" s="48"/>
      <c r="J1134" s="28"/>
      <c r="K1134" s="43"/>
      <c r="L1134" s="25"/>
    </row>
    <row r="1135" spans="3:12" ht="13.5" customHeight="1" x14ac:dyDescent="0.25">
      <c r="C1135" s="47"/>
      <c r="D1135" s="36"/>
      <c r="E1135" s="46"/>
      <c r="F1135" s="46"/>
      <c r="G1135" s="48"/>
      <c r="H1135" s="48"/>
      <c r="I1135" s="48"/>
      <c r="J1135" s="28"/>
      <c r="K1135" s="43"/>
      <c r="L1135" s="25"/>
    </row>
    <row r="1136" spans="3:12" ht="13.5" customHeight="1" x14ac:dyDescent="0.25">
      <c r="C1136" s="47"/>
      <c r="D1136" s="36"/>
      <c r="E1136" s="46"/>
      <c r="F1136" s="46"/>
      <c r="G1136" s="48"/>
      <c r="H1136" s="48"/>
      <c r="I1136" s="48"/>
      <c r="J1136" s="28"/>
      <c r="K1136" s="43"/>
      <c r="L1136" s="25"/>
    </row>
    <row r="1137" spans="3:12" ht="13.5" customHeight="1" x14ac:dyDescent="0.25">
      <c r="C1137" s="47"/>
      <c r="D1137" s="36"/>
      <c r="E1137" s="46"/>
      <c r="F1137" s="46"/>
      <c r="G1137" s="48"/>
      <c r="H1137" s="48"/>
      <c r="I1137" s="48"/>
      <c r="J1137" s="28"/>
      <c r="K1137" s="43"/>
      <c r="L1137" s="25"/>
    </row>
    <row r="1138" spans="3:12" ht="13.5" customHeight="1" x14ac:dyDescent="0.25">
      <c r="C1138" s="47"/>
      <c r="D1138" s="36"/>
      <c r="E1138" s="46"/>
      <c r="F1138" s="46"/>
      <c r="G1138" s="48"/>
      <c r="H1138" s="48"/>
      <c r="I1138" s="48"/>
      <c r="J1138" s="28"/>
      <c r="K1138" s="43"/>
      <c r="L1138" s="25"/>
    </row>
    <row r="1139" spans="3:12" ht="13.5" customHeight="1" x14ac:dyDescent="0.25">
      <c r="C1139" s="47"/>
      <c r="D1139" s="36"/>
      <c r="E1139" s="46"/>
      <c r="F1139" s="46"/>
      <c r="G1139" s="48"/>
      <c r="H1139" s="48"/>
      <c r="I1139" s="48"/>
      <c r="J1139" s="28"/>
      <c r="K1139" s="43"/>
      <c r="L1139" s="25"/>
    </row>
    <row r="1140" spans="3:12" ht="13.5" customHeight="1" x14ac:dyDescent="0.25">
      <c r="C1140" s="47"/>
      <c r="D1140" s="36"/>
      <c r="E1140" s="46"/>
      <c r="F1140" s="46"/>
      <c r="G1140" s="48"/>
      <c r="H1140" s="48"/>
      <c r="I1140" s="48"/>
      <c r="J1140" s="28"/>
      <c r="K1140" s="43"/>
      <c r="L1140" s="25"/>
    </row>
    <row r="1141" spans="3:12" ht="13.5" customHeight="1" x14ac:dyDescent="0.25">
      <c r="C1141" s="47"/>
      <c r="D1141" s="36"/>
      <c r="E1141" s="46"/>
      <c r="F1141" s="46"/>
      <c r="G1141" s="48"/>
      <c r="H1141" s="48"/>
      <c r="I1141" s="48"/>
      <c r="J1141" s="28"/>
      <c r="K1141" s="43"/>
      <c r="L1141" s="25"/>
    </row>
    <row r="1142" spans="3:12" ht="13.5" customHeight="1" x14ac:dyDescent="0.25">
      <c r="C1142" s="47"/>
      <c r="D1142" s="36"/>
      <c r="E1142" s="46"/>
      <c r="F1142" s="46"/>
      <c r="G1142" s="48"/>
      <c r="H1142" s="48"/>
      <c r="I1142" s="48"/>
      <c r="J1142" s="28"/>
      <c r="K1142" s="43"/>
      <c r="L1142" s="25"/>
    </row>
    <row r="1143" spans="3:12" ht="13.5" customHeight="1" x14ac:dyDescent="0.25">
      <c r="C1143" s="47"/>
      <c r="D1143" s="36"/>
      <c r="E1143" s="46"/>
      <c r="F1143" s="46"/>
      <c r="G1143" s="48"/>
      <c r="H1143" s="48"/>
      <c r="I1143" s="48"/>
      <c r="J1143" s="28"/>
      <c r="K1143" s="43"/>
      <c r="L1143" s="25"/>
    </row>
    <row r="1144" spans="3:12" ht="13.5" customHeight="1" x14ac:dyDescent="0.25">
      <c r="C1144" s="47"/>
      <c r="D1144" s="36"/>
      <c r="E1144" s="46"/>
      <c r="F1144" s="46"/>
      <c r="G1144" s="48"/>
      <c r="H1144" s="48"/>
      <c r="I1144" s="48"/>
      <c r="J1144" s="28"/>
      <c r="K1144" s="43"/>
      <c r="L1144" s="25"/>
    </row>
    <row r="1145" spans="3:12" ht="13.5" customHeight="1" x14ac:dyDescent="0.25">
      <c r="C1145" s="47"/>
      <c r="D1145" s="36"/>
      <c r="E1145" s="46"/>
      <c r="F1145" s="46"/>
      <c r="G1145" s="48"/>
      <c r="H1145" s="48"/>
      <c r="I1145" s="48"/>
      <c r="J1145" s="28"/>
      <c r="K1145" s="43"/>
      <c r="L1145" s="25"/>
    </row>
    <row r="1146" spans="3:12" ht="13.5" customHeight="1" x14ac:dyDescent="0.25">
      <c r="C1146" s="47"/>
      <c r="D1146" s="36"/>
      <c r="E1146" s="46"/>
      <c r="F1146" s="46"/>
      <c r="G1146" s="48"/>
      <c r="H1146" s="48"/>
      <c r="I1146" s="48"/>
      <c r="J1146" s="28"/>
      <c r="K1146" s="43"/>
      <c r="L1146" s="25"/>
    </row>
    <row r="1147" spans="3:12" ht="13.5" customHeight="1" x14ac:dyDescent="0.25">
      <c r="C1147" s="47"/>
      <c r="D1147" s="36"/>
      <c r="E1147" s="46"/>
      <c r="F1147" s="46"/>
      <c r="G1147" s="48"/>
      <c r="H1147" s="48"/>
      <c r="I1147" s="48"/>
      <c r="J1147" s="28"/>
      <c r="K1147" s="43"/>
      <c r="L1147" s="25"/>
    </row>
    <row r="1148" spans="3:12" ht="13.5" customHeight="1" x14ac:dyDescent="0.25">
      <c r="C1148" s="47"/>
      <c r="D1148" s="36"/>
      <c r="E1148" s="46"/>
      <c r="F1148" s="46"/>
      <c r="G1148" s="48"/>
      <c r="H1148" s="48"/>
      <c r="I1148" s="48"/>
      <c r="J1148" s="28"/>
      <c r="K1148" s="43"/>
      <c r="L1148" s="25"/>
    </row>
    <row r="1149" spans="3:12" ht="13.5" customHeight="1" x14ac:dyDescent="0.25">
      <c r="C1149" s="47"/>
      <c r="D1149" s="36"/>
      <c r="E1149" s="46"/>
      <c r="F1149" s="46"/>
      <c r="G1149" s="48"/>
      <c r="H1149" s="48"/>
      <c r="I1149" s="48"/>
      <c r="J1149" s="28"/>
      <c r="K1149" s="43"/>
      <c r="L1149" s="25"/>
    </row>
    <row r="1150" spans="3:12" ht="13.5" customHeight="1" x14ac:dyDescent="0.25">
      <c r="C1150" s="47"/>
      <c r="D1150" s="36"/>
      <c r="E1150" s="46"/>
      <c r="F1150" s="46"/>
      <c r="G1150" s="48"/>
      <c r="H1150" s="48"/>
      <c r="I1150" s="48"/>
      <c r="J1150" s="28"/>
      <c r="K1150" s="43"/>
      <c r="L1150" s="25"/>
    </row>
    <row r="1151" spans="3:12" ht="13.5" customHeight="1" x14ac:dyDescent="0.25">
      <c r="C1151" s="47"/>
      <c r="D1151" s="36"/>
      <c r="E1151" s="46"/>
      <c r="F1151" s="46"/>
      <c r="G1151" s="48"/>
      <c r="H1151" s="48"/>
      <c r="I1151" s="48"/>
      <c r="J1151" s="28"/>
      <c r="K1151" s="43"/>
      <c r="L1151" s="25"/>
    </row>
    <row r="1152" spans="3:12" ht="13.5" customHeight="1" x14ac:dyDescent="0.25">
      <c r="C1152" s="47"/>
      <c r="D1152" s="36"/>
      <c r="E1152" s="46"/>
      <c r="F1152" s="46"/>
      <c r="G1152" s="48"/>
      <c r="H1152" s="48"/>
      <c r="I1152" s="48"/>
      <c r="J1152" s="28"/>
      <c r="K1152" s="43"/>
      <c r="L1152" s="25"/>
    </row>
    <row r="1153" spans="3:12" ht="13.5" customHeight="1" x14ac:dyDescent="0.25">
      <c r="C1153" s="47"/>
      <c r="D1153" s="36"/>
      <c r="E1153" s="46"/>
      <c r="F1153" s="46"/>
      <c r="G1153" s="48"/>
      <c r="H1153" s="48"/>
      <c r="I1153" s="48"/>
      <c r="J1153" s="28"/>
      <c r="K1153" s="43"/>
      <c r="L1153" s="25"/>
    </row>
    <row r="1154" spans="3:12" ht="13.5" customHeight="1" x14ac:dyDescent="0.25">
      <c r="C1154" s="47"/>
      <c r="D1154" s="36"/>
      <c r="E1154" s="46"/>
      <c r="F1154" s="46"/>
      <c r="G1154" s="48"/>
      <c r="H1154" s="48"/>
      <c r="I1154" s="48"/>
      <c r="J1154" s="28"/>
      <c r="K1154" s="43"/>
      <c r="L1154" s="25"/>
    </row>
    <row r="1155" spans="3:12" ht="13.5" customHeight="1" x14ac:dyDescent="0.25">
      <c r="C1155" s="47"/>
      <c r="D1155" s="36"/>
      <c r="E1155" s="46"/>
      <c r="F1155" s="46"/>
      <c r="G1155" s="48"/>
      <c r="H1155" s="48"/>
      <c r="I1155" s="48"/>
      <c r="J1155" s="28"/>
      <c r="K1155" s="43"/>
      <c r="L1155" s="25"/>
    </row>
    <row r="1156" spans="3:12" ht="13.5" customHeight="1" x14ac:dyDescent="0.25">
      <c r="C1156" s="47"/>
      <c r="D1156" s="36"/>
      <c r="E1156" s="46"/>
      <c r="F1156" s="46"/>
      <c r="G1156" s="48"/>
      <c r="H1156" s="48"/>
      <c r="I1156" s="48"/>
      <c r="J1156" s="28"/>
      <c r="K1156" s="43"/>
      <c r="L1156" s="25"/>
    </row>
    <row r="1157" spans="3:12" ht="13.5" customHeight="1" x14ac:dyDescent="0.25">
      <c r="C1157" s="47"/>
      <c r="D1157" s="36"/>
      <c r="E1157" s="46"/>
      <c r="F1157" s="46"/>
      <c r="G1157" s="48"/>
      <c r="H1157" s="48"/>
      <c r="I1157" s="48"/>
      <c r="J1157" s="28"/>
      <c r="K1157" s="43"/>
      <c r="L1157" s="25"/>
    </row>
    <row r="1158" spans="3:12" ht="13.5" customHeight="1" x14ac:dyDescent="0.25">
      <c r="C1158" s="47"/>
      <c r="D1158" s="36"/>
      <c r="E1158" s="46"/>
      <c r="F1158" s="46"/>
      <c r="G1158" s="48"/>
      <c r="H1158" s="48"/>
      <c r="I1158" s="48"/>
      <c r="J1158" s="28"/>
      <c r="K1158" s="43"/>
      <c r="L1158" s="25"/>
    </row>
    <row r="1159" spans="3:12" ht="13.5" customHeight="1" x14ac:dyDescent="0.25">
      <c r="C1159" s="47"/>
      <c r="D1159" s="36"/>
      <c r="E1159" s="46"/>
      <c r="F1159" s="46"/>
      <c r="G1159" s="48"/>
      <c r="H1159" s="48"/>
      <c r="I1159" s="48"/>
      <c r="J1159" s="28"/>
      <c r="K1159" s="43"/>
      <c r="L1159" s="25"/>
    </row>
    <row r="1160" spans="3:12" ht="13.5" customHeight="1" x14ac:dyDescent="0.25">
      <c r="C1160" s="47"/>
      <c r="D1160" s="36"/>
      <c r="E1160" s="46"/>
      <c r="F1160" s="46"/>
      <c r="G1160" s="48"/>
      <c r="H1160" s="48"/>
      <c r="I1160" s="48"/>
      <c r="J1160" s="28"/>
      <c r="K1160" s="43"/>
      <c r="L1160" s="25"/>
    </row>
    <row r="1161" spans="3:12" ht="13.5" customHeight="1" x14ac:dyDescent="0.25">
      <c r="C1161" s="47"/>
      <c r="D1161" s="36"/>
      <c r="E1161" s="46"/>
      <c r="F1161" s="46"/>
      <c r="G1161" s="48"/>
      <c r="H1161" s="48"/>
      <c r="I1161" s="48"/>
      <c r="J1161" s="28"/>
      <c r="K1161" s="43"/>
      <c r="L1161" s="25"/>
    </row>
    <row r="1162" spans="3:12" ht="13.5" customHeight="1" x14ac:dyDescent="0.25">
      <c r="C1162" s="47"/>
      <c r="D1162" s="36"/>
      <c r="E1162" s="46"/>
      <c r="F1162" s="46"/>
      <c r="G1162" s="48"/>
      <c r="H1162" s="48"/>
      <c r="I1162" s="48"/>
      <c r="J1162" s="28"/>
      <c r="K1162" s="43"/>
      <c r="L1162" s="25"/>
    </row>
    <row r="1163" spans="3:12" ht="13.5" customHeight="1" x14ac:dyDescent="0.25">
      <c r="C1163" s="47"/>
      <c r="D1163" s="36"/>
      <c r="E1163" s="46"/>
      <c r="F1163" s="46"/>
      <c r="G1163" s="48"/>
      <c r="H1163" s="48"/>
      <c r="I1163" s="48"/>
      <c r="J1163" s="28"/>
      <c r="K1163" s="43"/>
      <c r="L1163" s="25"/>
    </row>
    <row r="1164" spans="3:12" ht="13.5" customHeight="1" x14ac:dyDescent="0.25">
      <c r="C1164" s="47"/>
      <c r="D1164" s="36"/>
      <c r="E1164" s="46"/>
      <c r="F1164" s="46"/>
      <c r="G1164" s="48"/>
      <c r="H1164" s="48"/>
      <c r="I1164" s="48"/>
      <c r="J1164" s="28"/>
      <c r="K1164" s="43"/>
      <c r="L1164" s="25"/>
    </row>
    <row r="1165" spans="3:12" ht="13.5" customHeight="1" x14ac:dyDescent="0.25">
      <c r="C1165" s="47"/>
      <c r="D1165" s="36"/>
      <c r="E1165" s="46"/>
      <c r="F1165" s="46"/>
      <c r="G1165" s="48"/>
      <c r="H1165" s="48"/>
      <c r="I1165" s="48"/>
      <c r="J1165" s="28"/>
      <c r="K1165" s="43"/>
      <c r="L1165" s="25"/>
    </row>
    <row r="1166" spans="3:12" ht="13.5" customHeight="1" x14ac:dyDescent="0.25">
      <c r="C1166" s="47"/>
      <c r="D1166" s="36"/>
      <c r="E1166" s="46"/>
      <c r="F1166" s="46"/>
      <c r="G1166" s="48"/>
      <c r="H1166" s="48"/>
      <c r="I1166" s="48"/>
      <c r="J1166" s="28"/>
      <c r="K1166" s="43"/>
      <c r="L1166" s="25"/>
    </row>
    <row r="1167" spans="3:12" ht="13.5" customHeight="1" x14ac:dyDescent="0.25">
      <c r="C1167" s="47"/>
      <c r="D1167" s="36"/>
      <c r="E1167" s="46"/>
      <c r="F1167" s="46"/>
      <c r="G1167" s="48"/>
      <c r="H1167" s="48"/>
      <c r="I1167" s="48"/>
      <c r="J1167" s="28"/>
      <c r="K1167" s="43"/>
      <c r="L1167" s="25"/>
    </row>
    <row r="1168" spans="3:12" ht="13.5" customHeight="1" x14ac:dyDescent="0.25">
      <c r="C1168" s="47"/>
      <c r="D1168" s="36"/>
      <c r="E1168" s="46"/>
      <c r="F1168" s="46"/>
      <c r="G1168" s="48"/>
      <c r="H1168" s="48"/>
      <c r="I1168" s="48"/>
      <c r="J1168" s="28"/>
      <c r="K1168" s="43"/>
      <c r="L1168" s="25"/>
    </row>
    <row r="1169" spans="3:12" ht="13.5" customHeight="1" x14ac:dyDescent="0.25">
      <c r="C1169" s="47"/>
      <c r="D1169" s="36"/>
      <c r="E1169" s="46"/>
      <c r="F1169" s="46"/>
      <c r="G1169" s="48"/>
      <c r="H1169" s="48"/>
      <c r="I1169" s="48"/>
      <c r="J1169" s="28"/>
      <c r="K1169" s="43"/>
      <c r="L1169" s="25"/>
    </row>
    <row r="1170" spans="3:12" ht="13.5" customHeight="1" x14ac:dyDescent="0.25">
      <c r="C1170" s="47"/>
      <c r="D1170" s="36"/>
      <c r="E1170" s="46"/>
      <c r="F1170" s="46"/>
      <c r="G1170" s="48"/>
      <c r="H1170" s="48"/>
      <c r="I1170" s="48"/>
      <c r="J1170" s="28"/>
      <c r="K1170" s="43"/>
      <c r="L1170" s="25"/>
    </row>
    <row r="1171" spans="3:12" ht="13.5" customHeight="1" x14ac:dyDescent="0.25">
      <c r="C1171" s="47"/>
      <c r="D1171" s="36"/>
      <c r="E1171" s="46"/>
      <c r="F1171" s="46"/>
      <c r="G1171" s="48"/>
      <c r="H1171" s="48"/>
      <c r="I1171" s="48"/>
      <c r="J1171" s="28"/>
      <c r="K1171" s="43"/>
      <c r="L1171" s="25"/>
    </row>
    <row r="1172" spans="3:12" ht="13.5" customHeight="1" x14ac:dyDescent="0.25">
      <c r="C1172" s="47"/>
      <c r="D1172" s="36"/>
      <c r="E1172" s="46"/>
      <c r="F1172" s="46"/>
      <c r="G1172" s="48"/>
      <c r="H1172" s="48"/>
      <c r="I1172" s="48"/>
      <c r="J1172" s="28"/>
      <c r="K1172" s="43"/>
      <c r="L1172" s="25"/>
    </row>
    <row r="1173" spans="3:12" ht="13.5" customHeight="1" x14ac:dyDescent="0.25">
      <c r="C1173" s="47"/>
      <c r="D1173" s="36"/>
      <c r="E1173" s="46"/>
      <c r="F1173" s="46"/>
      <c r="G1173" s="48"/>
      <c r="H1173" s="48"/>
      <c r="I1173" s="48"/>
      <c r="J1173" s="28"/>
      <c r="K1173" s="43"/>
      <c r="L1173" s="25"/>
    </row>
    <row r="1174" spans="3:12" ht="13.5" customHeight="1" x14ac:dyDescent="0.25">
      <c r="C1174" s="47"/>
      <c r="D1174" s="36"/>
      <c r="E1174" s="46"/>
      <c r="F1174" s="46"/>
      <c r="G1174" s="48"/>
      <c r="H1174" s="48"/>
      <c r="I1174" s="48"/>
      <c r="J1174" s="28"/>
      <c r="K1174" s="43"/>
      <c r="L1174" s="25"/>
    </row>
    <row r="1175" spans="3:12" ht="13.5" customHeight="1" x14ac:dyDescent="0.25">
      <c r="C1175" s="47"/>
      <c r="D1175" s="36"/>
      <c r="E1175" s="46"/>
      <c r="F1175" s="46"/>
      <c r="G1175" s="48"/>
      <c r="H1175" s="48"/>
      <c r="I1175" s="48"/>
      <c r="J1175" s="28"/>
      <c r="K1175" s="43"/>
      <c r="L1175" s="25"/>
    </row>
    <row r="1176" spans="3:12" ht="13.5" customHeight="1" x14ac:dyDescent="0.25">
      <c r="C1176" s="47"/>
      <c r="D1176" s="36"/>
      <c r="E1176" s="46"/>
      <c r="F1176" s="46"/>
      <c r="G1176" s="48"/>
      <c r="H1176" s="48"/>
      <c r="I1176" s="48"/>
      <c r="J1176" s="28"/>
      <c r="K1176" s="43"/>
      <c r="L1176" s="25"/>
    </row>
    <row r="1177" spans="3:12" ht="13.5" customHeight="1" x14ac:dyDescent="0.25">
      <c r="C1177" s="47"/>
      <c r="D1177" s="36"/>
      <c r="E1177" s="46"/>
      <c r="F1177" s="46"/>
      <c r="G1177" s="48"/>
      <c r="H1177" s="48"/>
      <c r="I1177" s="48"/>
      <c r="J1177" s="28"/>
      <c r="K1177" s="43"/>
      <c r="L1177" s="25"/>
    </row>
    <row r="1178" spans="3:12" ht="13.5" customHeight="1" x14ac:dyDescent="0.25">
      <c r="C1178" s="47"/>
      <c r="D1178" s="36"/>
      <c r="E1178" s="46"/>
      <c r="F1178" s="46"/>
      <c r="G1178" s="48"/>
      <c r="H1178" s="48"/>
      <c r="I1178" s="48"/>
      <c r="J1178" s="28"/>
      <c r="K1178" s="43"/>
      <c r="L1178" s="25"/>
    </row>
    <row r="1179" spans="3:12" ht="13.5" customHeight="1" x14ac:dyDescent="0.25">
      <c r="C1179" s="47"/>
      <c r="D1179" s="36"/>
      <c r="E1179" s="46"/>
      <c r="F1179" s="46"/>
      <c r="G1179" s="48"/>
      <c r="H1179" s="48"/>
      <c r="I1179" s="48"/>
      <c r="J1179" s="28"/>
      <c r="K1179" s="43"/>
      <c r="L1179" s="25"/>
    </row>
    <row r="1180" spans="3:12" ht="13.5" customHeight="1" x14ac:dyDescent="0.25">
      <c r="C1180" s="47"/>
      <c r="D1180" s="36"/>
      <c r="E1180" s="46"/>
      <c r="F1180" s="46"/>
      <c r="G1180" s="48"/>
      <c r="H1180" s="48"/>
      <c r="I1180" s="48"/>
      <c r="J1180" s="28"/>
      <c r="K1180" s="43"/>
      <c r="L1180" s="25"/>
    </row>
    <row r="1181" spans="3:12" ht="13.5" customHeight="1" x14ac:dyDescent="0.25">
      <c r="C1181" s="47"/>
      <c r="D1181" s="36"/>
      <c r="E1181" s="46"/>
      <c r="F1181" s="46"/>
      <c r="G1181" s="48"/>
      <c r="H1181" s="48"/>
      <c r="I1181" s="48"/>
      <c r="J1181" s="28"/>
      <c r="K1181" s="43"/>
      <c r="L1181" s="25"/>
    </row>
    <row r="1182" spans="3:12" ht="13.5" customHeight="1" x14ac:dyDescent="0.25">
      <c r="C1182" s="47"/>
      <c r="D1182" s="36"/>
      <c r="E1182" s="46"/>
      <c r="F1182" s="46"/>
      <c r="G1182" s="48"/>
      <c r="H1182" s="48"/>
      <c r="I1182" s="48"/>
      <c r="J1182" s="28"/>
      <c r="K1182" s="43"/>
      <c r="L1182" s="25"/>
    </row>
    <row r="1183" spans="3:12" ht="13.5" customHeight="1" x14ac:dyDescent="0.25">
      <c r="C1183" s="47"/>
      <c r="D1183" s="36"/>
      <c r="E1183" s="46"/>
      <c r="F1183" s="46"/>
      <c r="G1183" s="48"/>
      <c r="H1183" s="48"/>
      <c r="I1183" s="48"/>
      <c r="J1183" s="28"/>
      <c r="K1183" s="43"/>
      <c r="L1183" s="25"/>
    </row>
    <row r="1184" spans="3:12" ht="13.5" customHeight="1" x14ac:dyDescent="0.25">
      <c r="C1184" s="47"/>
      <c r="D1184" s="36"/>
      <c r="E1184" s="46"/>
      <c r="F1184" s="46"/>
      <c r="G1184" s="48"/>
      <c r="H1184" s="48"/>
      <c r="I1184" s="48"/>
      <c r="J1184" s="28"/>
      <c r="K1184" s="43"/>
      <c r="L1184" s="25"/>
    </row>
    <row r="1185" spans="3:12" ht="13.5" customHeight="1" x14ac:dyDescent="0.25">
      <c r="C1185" s="47"/>
      <c r="D1185" s="36"/>
      <c r="E1185" s="46"/>
      <c r="F1185" s="46"/>
      <c r="G1185" s="48"/>
      <c r="H1185" s="48"/>
      <c r="I1185" s="48"/>
      <c r="J1185" s="28"/>
      <c r="K1185" s="43"/>
      <c r="L1185" s="25"/>
    </row>
    <row r="1186" spans="3:12" ht="13.5" customHeight="1" x14ac:dyDescent="0.25">
      <c r="C1186" s="47"/>
      <c r="D1186" s="36"/>
      <c r="E1186" s="46"/>
      <c r="F1186" s="46"/>
      <c r="G1186" s="48"/>
      <c r="H1186" s="48"/>
      <c r="I1186" s="48"/>
      <c r="J1186" s="28"/>
      <c r="K1186" s="43"/>
      <c r="L1186" s="25"/>
    </row>
    <row r="1187" spans="3:12" ht="13.5" customHeight="1" x14ac:dyDescent="0.25">
      <c r="C1187" s="47"/>
      <c r="D1187" s="36"/>
      <c r="E1187" s="46"/>
      <c r="F1187" s="46"/>
      <c r="G1187" s="48"/>
      <c r="H1187" s="48"/>
      <c r="I1187" s="48"/>
      <c r="J1187" s="28"/>
      <c r="K1187" s="43"/>
      <c r="L1187" s="25"/>
    </row>
    <row r="1188" spans="3:12" ht="13.5" customHeight="1" x14ac:dyDescent="0.25">
      <c r="C1188" s="47"/>
      <c r="D1188" s="36"/>
      <c r="E1188" s="46"/>
      <c r="F1188" s="46"/>
      <c r="G1188" s="48"/>
      <c r="H1188" s="48"/>
      <c r="I1188" s="48"/>
      <c r="J1188" s="28"/>
      <c r="K1188" s="43"/>
      <c r="L1188" s="25"/>
    </row>
    <row r="1189" spans="3:12" ht="13.5" customHeight="1" x14ac:dyDescent="0.25">
      <c r="C1189" s="47"/>
      <c r="D1189" s="36"/>
      <c r="E1189" s="46"/>
      <c r="F1189" s="46"/>
      <c r="G1189" s="48"/>
      <c r="H1189" s="48"/>
      <c r="I1189" s="48"/>
      <c r="J1189" s="28"/>
      <c r="K1189" s="43"/>
      <c r="L1189" s="25"/>
    </row>
    <row r="1190" spans="3:12" ht="13.5" customHeight="1" x14ac:dyDescent="0.25">
      <c r="C1190" s="47"/>
      <c r="D1190" s="36"/>
      <c r="E1190" s="46"/>
      <c r="F1190" s="46"/>
      <c r="G1190" s="48"/>
      <c r="H1190" s="48"/>
      <c r="I1190" s="48"/>
      <c r="J1190" s="28"/>
      <c r="K1190" s="43"/>
      <c r="L1190" s="25"/>
    </row>
    <row r="1191" spans="3:12" ht="13.5" customHeight="1" x14ac:dyDescent="0.25">
      <c r="C1191" s="47"/>
      <c r="D1191" s="36"/>
      <c r="E1191" s="46"/>
      <c r="F1191" s="46"/>
      <c r="G1191" s="48"/>
      <c r="H1191" s="48"/>
      <c r="I1191" s="48"/>
      <c r="J1191" s="28"/>
      <c r="K1191" s="43"/>
      <c r="L1191" s="25"/>
    </row>
    <row r="1192" spans="3:12" ht="13.5" customHeight="1" x14ac:dyDescent="0.25">
      <c r="C1192" s="47"/>
      <c r="D1192" s="36"/>
      <c r="E1192" s="46"/>
      <c r="F1192" s="46"/>
      <c r="G1192" s="48"/>
      <c r="H1192" s="48"/>
      <c r="I1192" s="48"/>
      <c r="J1192" s="28"/>
      <c r="K1192" s="43"/>
      <c r="L1192" s="25"/>
    </row>
    <row r="1193" spans="3:12" ht="13.5" customHeight="1" x14ac:dyDescent="0.25">
      <c r="C1193" s="47"/>
      <c r="D1193" s="36"/>
      <c r="E1193" s="46"/>
      <c r="F1193" s="46"/>
      <c r="G1193" s="48"/>
      <c r="H1193" s="48"/>
      <c r="I1193" s="48"/>
      <c r="J1193" s="28"/>
      <c r="K1193" s="43"/>
      <c r="L1193" s="25"/>
    </row>
    <row r="1194" spans="3:12" ht="13.5" customHeight="1" x14ac:dyDescent="0.25">
      <c r="C1194" s="47"/>
      <c r="D1194" s="36"/>
      <c r="E1194" s="46"/>
      <c r="F1194" s="46"/>
      <c r="G1194" s="48"/>
      <c r="H1194" s="48"/>
      <c r="I1194" s="48"/>
      <c r="J1194" s="28"/>
      <c r="K1194" s="43"/>
      <c r="L1194" s="25"/>
    </row>
    <row r="1195" spans="3:12" ht="13.5" customHeight="1" x14ac:dyDescent="0.25">
      <c r="C1195" s="47"/>
      <c r="D1195" s="36"/>
      <c r="E1195" s="46"/>
      <c r="F1195" s="46"/>
      <c r="G1195" s="48"/>
      <c r="H1195" s="48"/>
      <c r="I1195" s="48"/>
      <c r="J1195" s="28"/>
      <c r="K1195" s="43"/>
      <c r="L1195" s="25"/>
    </row>
    <row r="1196" spans="3:12" ht="13.5" customHeight="1" x14ac:dyDescent="0.25">
      <c r="C1196" s="47"/>
      <c r="D1196" s="36"/>
      <c r="E1196" s="46"/>
      <c r="F1196" s="46"/>
      <c r="G1196" s="48"/>
      <c r="H1196" s="48"/>
      <c r="I1196" s="48"/>
      <c r="J1196" s="28"/>
      <c r="K1196" s="43"/>
      <c r="L1196" s="25"/>
    </row>
    <row r="1197" spans="3:12" ht="13.5" customHeight="1" x14ac:dyDescent="0.25">
      <c r="C1197" s="47"/>
      <c r="D1197" s="36"/>
      <c r="E1197" s="46"/>
      <c r="F1197" s="46"/>
      <c r="G1197" s="48"/>
      <c r="H1197" s="48"/>
      <c r="I1197" s="48"/>
      <c r="J1197" s="28"/>
      <c r="K1197" s="43"/>
      <c r="L1197" s="25"/>
    </row>
    <row r="1198" spans="3:12" ht="13.5" customHeight="1" x14ac:dyDescent="0.25">
      <c r="C1198" s="47"/>
      <c r="D1198" s="36"/>
      <c r="E1198" s="46"/>
      <c r="F1198" s="46"/>
      <c r="G1198" s="48"/>
      <c r="H1198" s="48"/>
      <c r="I1198" s="48"/>
      <c r="J1198" s="28"/>
      <c r="K1198" s="43"/>
      <c r="L1198" s="25"/>
    </row>
    <row r="1199" spans="3:12" ht="13.5" customHeight="1" x14ac:dyDescent="0.25">
      <c r="C1199" s="47"/>
      <c r="D1199" s="36"/>
      <c r="E1199" s="46"/>
      <c r="F1199" s="46"/>
      <c r="G1199" s="48"/>
      <c r="H1199" s="48"/>
      <c r="I1199" s="48"/>
      <c r="J1199" s="28"/>
      <c r="K1199" s="43"/>
      <c r="L1199" s="25"/>
    </row>
    <row r="1200" spans="3:12" ht="13.5" customHeight="1" x14ac:dyDescent="0.25">
      <c r="C1200" s="47"/>
      <c r="D1200" s="36"/>
      <c r="E1200" s="46"/>
      <c r="F1200" s="46"/>
      <c r="G1200" s="48"/>
      <c r="H1200" s="48"/>
      <c r="I1200" s="48"/>
      <c r="J1200" s="28"/>
      <c r="K1200" s="43"/>
      <c r="L1200" s="25"/>
    </row>
    <row r="1201" spans="3:12" ht="13.5" customHeight="1" x14ac:dyDescent="0.25">
      <c r="C1201" s="47"/>
      <c r="D1201" s="36"/>
      <c r="E1201" s="46"/>
      <c r="F1201" s="46"/>
      <c r="G1201" s="48"/>
      <c r="H1201" s="48"/>
      <c r="I1201" s="48"/>
      <c r="J1201" s="28"/>
      <c r="K1201" s="43"/>
      <c r="L1201" s="25"/>
    </row>
    <row r="1202" spans="3:12" ht="13.5" customHeight="1" x14ac:dyDescent="0.25">
      <c r="C1202" s="47"/>
      <c r="D1202" s="36"/>
      <c r="E1202" s="46"/>
      <c r="F1202" s="46"/>
      <c r="G1202" s="48"/>
      <c r="H1202" s="48"/>
      <c r="I1202" s="48"/>
      <c r="J1202" s="28"/>
      <c r="K1202" s="43"/>
      <c r="L1202" s="25"/>
    </row>
    <row r="1203" spans="3:12" ht="13.5" customHeight="1" x14ac:dyDescent="0.25">
      <c r="C1203" s="47"/>
      <c r="D1203" s="36"/>
      <c r="E1203" s="46"/>
      <c r="F1203" s="46"/>
      <c r="G1203" s="48"/>
      <c r="H1203" s="48"/>
      <c r="I1203" s="48"/>
      <c r="J1203" s="28"/>
      <c r="K1203" s="43"/>
      <c r="L1203" s="25"/>
    </row>
    <row r="1204" spans="3:12" ht="13.5" customHeight="1" x14ac:dyDescent="0.25">
      <c r="C1204" s="47"/>
      <c r="D1204" s="36"/>
      <c r="E1204" s="46"/>
      <c r="F1204" s="46"/>
      <c r="G1204" s="48"/>
      <c r="H1204" s="48"/>
      <c r="I1204" s="48"/>
      <c r="J1204" s="28"/>
      <c r="K1204" s="43"/>
      <c r="L1204" s="25"/>
    </row>
    <row r="1205" spans="3:12" ht="13.5" customHeight="1" x14ac:dyDescent="0.25">
      <c r="C1205" s="47"/>
      <c r="D1205" s="36"/>
      <c r="E1205" s="46"/>
      <c r="F1205" s="46"/>
      <c r="G1205" s="48"/>
      <c r="H1205" s="48"/>
      <c r="I1205" s="48"/>
      <c r="J1205" s="28"/>
      <c r="K1205" s="43"/>
      <c r="L1205" s="25"/>
    </row>
    <row r="1206" spans="3:12" ht="13.5" customHeight="1" x14ac:dyDescent="0.25">
      <c r="C1206" s="47"/>
      <c r="D1206" s="36"/>
      <c r="E1206" s="46"/>
      <c r="F1206" s="46"/>
      <c r="G1206" s="48"/>
      <c r="H1206" s="48"/>
      <c r="I1206" s="48"/>
      <c r="J1206" s="28"/>
      <c r="K1206" s="43"/>
      <c r="L1206" s="25"/>
    </row>
    <row r="1207" spans="3:12" ht="13.5" customHeight="1" x14ac:dyDescent="0.25">
      <c r="C1207" s="47"/>
      <c r="D1207" s="36"/>
      <c r="E1207" s="46"/>
      <c r="F1207" s="46"/>
      <c r="G1207" s="48"/>
      <c r="H1207" s="48"/>
      <c r="I1207" s="48"/>
      <c r="J1207" s="28"/>
      <c r="K1207" s="43"/>
      <c r="L1207" s="25"/>
    </row>
    <row r="1208" spans="3:12" ht="13.5" customHeight="1" x14ac:dyDescent="0.25">
      <c r="C1208" s="47"/>
      <c r="D1208" s="36"/>
      <c r="E1208" s="46"/>
      <c r="F1208" s="46"/>
      <c r="G1208" s="48"/>
      <c r="H1208" s="48"/>
      <c r="I1208" s="48"/>
      <c r="J1208" s="28"/>
      <c r="K1208" s="43"/>
      <c r="L1208" s="25"/>
    </row>
    <row r="1209" spans="3:12" ht="13.5" customHeight="1" x14ac:dyDescent="0.25">
      <c r="C1209" s="47"/>
      <c r="D1209" s="36"/>
      <c r="E1209" s="46"/>
      <c r="F1209" s="46"/>
      <c r="G1209" s="48"/>
      <c r="H1209" s="48"/>
      <c r="I1209" s="48"/>
      <c r="J1209" s="28"/>
      <c r="K1209" s="43"/>
      <c r="L1209" s="25"/>
    </row>
    <row r="1210" spans="3:12" ht="13.5" customHeight="1" x14ac:dyDescent="0.25">
      <c r="C1210" s="47"/>
      <c r="D1210" s="36"/>
      <c r="E1210" s="46"/>
      <c r="F1210" s="46"/>
      <c r="G1210" s="48"/>
      <c r="H1210" s="48"/>
      <c r="I1210" s="48"/>
      <c r="J1210" s="28"/>
      <c r="K1210" s="43"/>
      <c r="L1210" s="25"/>
    </row>
    <row r="1211" spans="3:12" ht="13.5" customHeight="1" x14ac:dyDescent="0.25">
      <c r="C1211" s="47"/>
      <c r="D1211" s="36"/>
      <c r="E1211" s="46"/>
      <c r="F1211" s="46"/>
      <c r="G1211" s="48"/>
      <c r="H1211" s="48"/>
      <c r="I1211" s="48"/>
      <c r="J1211" s="28"/>
      <c r="K1211" s="43"/>
      <c r="L1211" s="25"/>
    </row>
    <row r="1212" spans="3:12" ht="13.5" customHeight="1" x14ac:dyDescent="0.25">
      <c r="C1212" s="47"/>
      <c r="D1212" s="36"/>
      <c r="E1212" s="46"/>
      <c r="F1212" s="46"/>
      <c r="G1212" s="48"/>
      <c r="H1212" s="48"/>
      <c r="I1212" s="48"/>
      <c r="J1212" s="28"/>
      <c r="K1212" s="43"/>
      <c r="L1212" s="25"/>
    </row>
    <row r="1213" spans="3:12" ht="13.5" customHeight="1" x14ac:dyDescent="0.25">
      <c r="C1213" s="47"/>
      <c r="D1213" s="36"/>
      <c r="E1213" s="46"/>
      <c r="F1213" s="46"/>
      <c r="G1213" s="48"/>
      <c r="H1213" s="48"/>
      <c r="I1213" s="48"/>
      <c r="J1213" s="28"/>
      <c r="K1213" s="43"/>
      <c r="L1213" s="25"/>
    </row>
    <row r="1214" spans="3:12" ht="13.5" customHeight="1" x14ac:dyDescent="0.25">
      <c r="C1214" s="47"/>
      <c r="D1214" s="36"/>
      <c r="E1214" s="46"/>
      <c r="F1214" s="46"/>
      <c r="G1214" s="48"/>
      <c r="H1214" s="48"/>
      <c r="I1214" s="48"/>
      <c r="J1214" s="28"/>
      <c r="K1214" s="43"/>
      <c r="L1214" s="25"/>
    </row>
    <row r="1215" spans="3:12" ht="13.5" customHeight="1" x14ac:dyDescent="0.25">
      <c r="C1215" s="47"/>
      <c r="D1215" s="36"/>
      <c r="E1215" s="46"/>
      <c r="F1215" s="46"/>
      <c r="G1215" s="48"/>
      <c r="H1215" s="48"/>
      <c r="I1215" s="48"/>
      <c r="J1215" s="28"/>
      <c r="K1215" s="43"/>
      <c r="L1215" s="25"/>
    </row>
    <row r="1216" spans="3:12" ht="13.5" customHeight="1" x14ac:dyDescent="0.25">
      <c r="C1216" s="47"/>
      <c r="D1216" s="36"/>
      <c r="E1216" s="46"/>
      <c r="F1216" s="46"/>
      <c r="G1216" s="48"/>
      <c r="H1216" s="48"/>
      <c r="I1216" s="48"/>
      <c r="J1216" s="28"/>
      <c r="K1216" s="43"/>
      <c r="L1216" s="25"/>
    </row>
    <row r="1217" spans="3:12" ht="13.5" customHeight="1" x14ac:dyDescent="0.25">
      <c r="C1217" s="47"/>
      <c r="D1217" s="36"/>
      <c r="E1217" s="46"/>
      <c r="F1217" s="46"/>
      <c r="G1217" s="48"/>
      <c r="H1217" s="48"/>
      <c r="I1217" s="48"/>
      <c r="J1217" s="28"/>
      <c r="K1217" s="43"/>
      <c r="L1217" s="25"/>
    </row>
    <row r="1218" spans="3:12" ht="13.5" customHeight="1" x14ac:dyDescent="0.25">
      <c r="C1218" s="47"/>
      <c r="D1218" s="36"/>
      <c r="E1218" s="46"/>
      <c r="F1218" s="46"/>
      <c r="G1218" s="48"/>
      <c r="H1218" s="48"/>
      <c r="I1218" s="48"/>
      <c r="J1218" s="28"/>
      <c r="K1218" s="43"/>
      <c r="L1218" s="25"/>
    </row>
    <row r="1219" spans="3:12" ht="13.5" customHeight="1" x14ac:dyDescent="0.25">
      <c r="C1219" s="47"/>
      <c r="D1219" s="36"/>
      <c r="E1219" s="46"/>
      <c r="F1219" s="46"/>
      <c r="G1219" s="48"/>
      <c r="H1219" s="48"/>
      <c r="I1219" s="48"/>
      <c r="J1219" s="28"/>
      <c r="K1219" s="43"/>
      <c r="L1219" s="25"/>
    </row>
    <row r="1220" spans="3:12" ht="13.5" customHeight="1" x14ac:dyDescent="0.25">
      <c r="C1220" s="47"/>
      <c r="D1220" s="36"/>
      <c r="E1220" s="46"/>
      <c r="F1220" s="46"/>
      <c r="G1220" s="48"/>
      <c r="H1220" s="48"/>
      <c r="I1220" s="48"/>
      <c r="J1220" s="28"/>
      <c r="K1220" s="43"/>
      <c r="L1220" s="25"/>
    </row>
    <row r="1221" spans="3:12" ht="13.5" customHeight="1" x14ac:dyDescent="0.25">
      <c r="C1221" s="47"/>
      <c r="D1221" s="36"/>
      <c r="E1221" s="46"/>
      <c r="F1221" s="46"/>
      <c r="G1221" s="48"/>
      <c r="H1221" s="48"/>
      <c r="I1221" s="48"/>
      <c r="J1221" s="28"/>
      <c r="K1221" s="43"/>
      <c r="L1221" s="25"/>
    </row>
    <row r="1222" spans="3:12" ht="13.5" customHeight="1" x14ac:dyDescent="0.25">
      <c r="C1222" s="47"/>
      <c r="D1222" s="36"/>
      <c r="E1222" s="46"/>
      <c r="F1222" s="46"/>
      <c r="G1222" s="48"/>
      <c r="H1222" s="48"/>
      <c r="I1222" s="48"/>
      <c r="J1222" s="28"/>
      <c r="K1222" s="43"/>
      <c r="L1222" s="25"/>
    </row>
    <row r="1223" spans="3:12" ht="13.5" customHeight="1" x14ac:dyDescent="0.25">
      <c r="C1223" s="47"/>
      <c r="D1223" s="36"/>
      <c r="E1223" s="46"/>
      <c r="F1223" s="46"/>
      <c r="G1223" s="48"/>
      <c r="H1223" s="48"/>
      <c r="I1223" s="48"/>
      <c r="J1223" s="28"/>
      <c r="K1223" s="43"/>
      <c r="L1223" s="25"/>
    </row>
    <row r="1224" spans="3:12" ht="13.5" customHeight="1" x14ac:dyDescent="0.25">
      <c r="C1224" s="47"/>
      <c r="D1224" s="36"/>
      <c r="E1224" s="46"/>
      <c r="F1224" s="46"/>
      <c r="G1224" s="48"/>
      <c r="H1224" s="48"/>
      <c r="I1224" s="48"/>
      <c r="J1224" s="28"/>
      <c r="K1224" s="43"/>
      <c r="L1224" s="25"/>
    </row>
    <row r="1225" spans="3:12" ht="13.5" customHeight="1" x14ac:dyDescent="0.25">
      <c r="C1225" s="47"/>
      <c r="D1225" s="36"/>
      <c r="E1225" s="46"/>
      <c r="F1225" s="46"/>
      <c r="G1225" s="48"/>
      <c r="H1225" s="48"/>
      <c r="I1225" s="48"/>
      <c r="J1225" s="28"/>
      <c r="K1225" s="43"/>
      <c r="L1225" s="25"/>
    </row>
    <row r="1226" spans="3:12" ht="13.5" customHeight="1" x14ac:dyDescent="0.25">
      <c r="C1226" s="47"/>
      <c r="D1226" s="36"/>
      <c r="E1226" s="46"/>
      <c r="F1226" s="46"/>
      <c r="G1226" s="48"/>
      <c r="H1226" s="48"/>
      <c r="I1226" s="48"/>
      <c r="J1226" s="28"/>
      <c r="K1226" s="43"/>
      <c r="L1226" s="25"/>
    </row>
    <row r="1227" spans="3:12" ht="13.5" customHeight="1" x14ac:dyDescent="0.25">
      <c r="C1227" s="47"/>
      <c r="D1227" s="36"/>
      <c r="E1227" s="46"/>
      <c r="F1227" s="46"/>
      <c r="G1227" s="48"/>
      <c r="H1227" s="48"/>
      <c r="I1227" s="48"/>
      <c r="J1227" s="28"/>
      <c r="K1227" s="43"/>
      <c r="L1227" s="25"/>
    </row>
    <row r="1228" spans="3:12" ht="13.5" customHeight="1" x14ac:dyDescent="0.25">
      <c r="C1228" s="47"/>
      <c r="D1228" s="36"/>
      <c r="E1228" s="46"/>
      <c r="F1228" s="46"/>
      <c r="G1228" s="48"/>
      <c r="H1228" s="48"/>
      <c r="I1228" s="48"/>
      <c r="J1228" s="28"/>
      <c r="K1228" s="43"/>
      <c r="L1228" s="25"/>
    </row>
    <row r="1229" spans="3:12" ht="13.5" customHeight="1" x14ac:dyDescent="0.25">
      <c r="C1229" s="47"/>
      <c r="D1229" s="36"/>
      <c r="E1229" s="46"/>
      <c r="F1229" s="46"/>
      <c r="G1229" s="48"/>
      <c r="H1229" s="48"/>
      <c r="I1229" s="48"/>
      <c r="J1229" s="28"/>
      <c r="K1229" s="43"/>
      <c r="L1229" s="25"/>
    </row>
    <row r="1230" spans="3:12" ht="13.5" customHeight="1" x14ac:dyDescent="0.25">
      <c r="C1230" s="47"/>
      <c r="D1230" s="36"/>
      <c r="E1230" s="46"/>
      <c r="F1230" s="46"/>
      <c r="G1230" s="48"/>
      <c r="H1230" s="48"/>
      <c r="I1230" s="48"/>
      <c r="J1230" s="28"/>
      <c r="K1230" s="43"/>
      <c r="L1230" s="25"/>
    </row>
    <row r="1231" spans="3:12" ht="13.5" customHeight="1" x14ac:dyDescent="0.25">
      <c r="C1231" s="47"/>
      <c r="D1231" s="36"/>
      <c r="E1231" s="46"/>
      <c r="F1231" s="46"/>
      <c r="G1231" s="48"/>
      <c r="H1231" s="48"/>
      <c r="I1231" s="48"/>
      <c r="J1231" s="28"/>
      <c r="K1231" s="43"/>
      <c r="L1231" s="25"/>
    </row>
    <row r="1232" spans="3:12" ht="13.5" customHeight="1" x14ac:dyDescent="0.25">
      <c r="C1232" s="47"/>
      <c r="D1232" s="36"/>
      <c r="E1232" s="46"/>
      <c r="F1232" s="46"/>
      <c r="G1232" s="48"/>
      <c r="H1232" s="48"/>
      <c r="I1232" s="48"/>
      <c r="J1232" s="28"/>
      <c r="K1232" s="43"/>
      <c r="L1232" s="25"/>
    </row>
    <row r="1233" spans="3:12" ht="13.5" customHeight="1" x14ac:dyDescent="0.25">
      <c r="C1233" s="47"/>
      <c r="D1233" s="36"/>
      <c r="E1233" s="46"/>
      <c r="F1233" s="46"/>
      <c r="G1233" s="48"/>
      <c r="H1233" s="48"/>
      <c r="I1233" s="48"/>
      <c r="J1233" s="28"/>
      <c r="K1233" s="43"/>
      <c r="L1233" s="25"/>
    </row>
    <row r="1234" spans="3:12" ht="13.5" customHeight="1" x14ac:dyDescent="0.25">
      <c r="C1234" s="47"/>
      <c r="D1234" s="36"/>
      <c r="E1234" s="46"/>
      <c r="F1234" s="46"/>
      <c r="G1234" s="48"/>
      <c r="H1234" s="48"/>
      <c r="I1234" s="48"/>
      <c r="J1234" s="28"/>
      <c r="K1234" s="43"/>
      <c r="L1234" s="25"/>
    </row>
    <row r="1235" spans="3:12" ht="13.5" customHeight="1" x14ac:dyDescent="0.25">
      <c r="C1235" s="47"/>
      <c r="D1235" s="36"/>
      <c r="E1235" s="46"/>
      <c r="F1235" s="46"/>
      <c r="G1235" s="48"/>
      <c r="H1235" s="48"/>
      <c r="I1235" s="48"/>
      <c r="J1235" s="28"/>
      <c r="K1235" s="43"/>
      <c r="L1235" s="25"/>
    </row>
    <row r="1236" spans="3:12" ht="13.5" customHeight="1" x14ac:dyDescent="0.25">
      <c r="C1236" s="47"/>
      <c r="D1236" s="36"/>
      <c r="E1236" s="46"/>
      <c r="F1236" s="46"/>
      <c r="G1236" s="48"/>
      <c r="H1236" s="48"/>
      <c r="I1236" s="48"/>
      <c r="J1236" s="28"/>
      <c r="K1236" s="43"/>
      <c r="L1236" s="25"/>
    </row>
    <row r="1237" spans="3:12" ht="13.5" customHeight="1" x14ac:dyDescent="0.25">
      <c r="C1237" s="47"/>
      <c r="D1237" s="36"/>
      <c r="E1237" s="46"/>
      <c r="F1237" s="46"/>
      <c r="G1237" s="48"/>
      <c r="H1237" s="48"/>
      <c r="I1237" s="48"/>
      <c r="J1237" s="28"/>
      <c r="K1237" s="43"/>
      <c r="L1237" s="25"/>
    </row>
    <row r="1238" spans="3:12" ht="13.5" customHeight="1" x14ac:dyDescent="0.25">
      <c r="C1238" s="47"/>
      <c r="D1238" s="36"/>
      <c r="E1238" s="46"/>
      <c r="F1238" s="46"/>
      <c r="G1238" s="48"/>
      <c r="H1238" s="48"/>
      <c r="I1238" s="48"/>
      <c r="J1238" s="28"/>
      <c r="K1238" s="43"/>
      <c r="L1238" s="25"/>
    </row>
    <row r="1239" spans="3:12" ht="13.5" customHeight="1" x14ac:dyDescent="0.25">
      <c r="C1239" s="47"/>
      <c r="D1239" s="36"/>
      <c r="E1239" s="46"/>
      <c r="F1239" s="46"/>
      <c r="G1239" s="48"/>
      <c r="H1239" s="48"/>
      <c r="I1239" s="48"/>
      <c r="J1239" s="28"/>
      <c r="K1239" s="43"/>
      <c r="L1239" s="25"/>
    </row>
    <row r="1240" spans="3:12" ht="13.5" customHeight="1" x14ac:dyDescent="0.25">
      <c r="C1240" s="47"/>
      <c r="D1240" s="36"/>
      <c r="E1240" s="46"/>
      <c r="F1240" s="46"/>
      <c r="G1240" s="48"/>
      <c r="H1240" s="48"/>
      <c r="I1240" s="48"/>
      <c r="J1240" s="28"/>
      <c r="K1240" s="43"/>
      <c r="L1240" s="25"/>
    </row>
    <row r="1241" spans="3:12" ht="13.5" customHeight="1" x14ac:dyDescent="0.25">
      <c r="C1241" s="47"/>
      <c r="D1241" s="36"/>
      <c r="E1241" s="46"/>
      <c r="F1241" s="46"/>
      <c r="G1241" s="48"/>
      <c r="H1241" s="48"/>
      <c r="I1241" s="48"/>
      <c r="J1241" s="28"/>
      <c r="K1241" s="43"/>
      <c r="L1241" s="25"/>
    </row>
    <row r="1242" spans="3:12" ht="13.5" customHeight="1" x14ac:dyDescent="0.25">
      <c r="C1242" s="47"/>
      <c r="D1242" s="36"/>
      <c r="E1242" s="46"/>
      <c r="F1242" s="46"/>
      <c r="G1242" s="48"/>
      <c r="H1242" s="48"/>
      <c r="I1242" s="48"/>
      <c r="J1242" s="28"/>
      <c r="K1242" s="43"/>
      <c r="L1242" s="25"/>
    </row>
    <row r="1243" spans="3:12" ht="13.5" customHeight="1" x14ac:dyDescent="0.25">
      <c r="C1243" s="47"/>
      <c r="D1243" s="36"/>
      <c r="E1243" s="46"/>
      <c r="F1243" s="46"/>
      <c r="G1243" s="48"/>
      <c r="H1243" s="48"/>
      <c r="I1243" s="48"/>
      <c r="J1243" s="28"/>
      <c r="K1243" s="43"/>
      <c r="L1243" s="25"/>
    </row>
    <row r="1244" spans="3:12" ht="13.5" customHeight="1" x14ac:dyDescent="0.25">
      <c r="C1244" s="47"/>
      <c r="D1244" s="36"/>
      <c r="E1244" s="46"/>
      <c r="F1244" s="46"/>
      <c r="G1244" s="48"/>
      <c r="H1244" s="48"/>
      <c r="I1244" s="48"/>
      <c r="J1244" s="28"/>
      <c r="K1244" s="43"/>
      <c r="L1244" s="25"/>
    </row>
    <row r="1245" spans="3:12" ht="13.5" customHeight="1" x14ac:dyDescent="0.25">
      <c r="C1245" s="47"/>
      <c r="D1245" s="36"/>
      <c r="E1245" s="46"/>
      <c r="F1245" s="46"/>
      <c r="G1245" s="48"/>
      <c r="H1245" s="48"/>
      <c r="I1245" s="48"/>
      <c r="J1245" s="28"/>
      <c r="K1245" s="43"/>
      <c r="L1245" s="25"/>
    </row>
    <row r="1246" spans="3:12" ht="13.5" customHeight="1" x14ac:dyDescent="0.25">
      <c r="C1246" s="47"/>
      <c r="D1246" s="36"/>
      <c r="E1246" s="46"/>
      <c r="F1246" s="46"/>
      <c r="G1246" s="48"/>
      <c r="H1246" s="48"/>
      <c r="I1246" s="48"/>
      <c r="J1246" s="28"/>
      <c r="K1246" s="43"/>
      <c r="L1246" s="25"/>
    </row>
    <row r="1247" spans="3:12" ht="13.5" customHeight="1" x14ac:dyDescent="0.25">
      <c r="C1247" s="47"/>
      <c r="D1247" s="36"/>
      <c r="E1247" s="46"/>
      <c r="F1247" s="46"/>
      <c r="G1247" s="48"/>
      <c r="H1247" s="48"/>
      <c r="I1247" s="48"/>
      <c r="J1247" s="28"/>
      <c r="K1247" s="43"/>
      <c r="L1247" s="25"/>
    </row>
    <row r="1248" spans="3:12" ht="13.5" customHeight="1" x14ac:dyDescent="0.25">
      <c r="C1248" s="47"/>
      <c r="D1248" s="36"/>
      <c r="E1248" s="46"/>
      <c r="F1248" s="46"/>
      <c r="G1248" s="48"/>
      <c r="H1248" s="48"/>
      <c r="I1248" s="48"/>
      <c r="J1248" s="28"/>
      <c r="K1248" s="43"/>
      <c r="L1248" s="25"/>
    </row>
    <row r="1249" spans="3:12" ht="13.5" customHeight="1" x14ac:dyDescent="0.25">
      <c r="C1249" s="47"/>
      <c r="D1249" s="36"/>
      <c r="E1249" s="46"/>
      <c r="F1249" s="46"/>
      <c r="G1249" s="48"/>
      <c r="H1249" s="48"/>
      <c r="I1249" s="48"/>
      <c r="J1249" s="28"/>
      <c r="K1249" s="43"/>
      <c r="L1249" s="25"/>
    </row>
    <row r="1250" spans="3:12" ht="13.5" customHeight="1" x14ac:dyDescent="0.25">
      <c r="C1250" s="47"/>
      <c r="D1250" s="36"/>
      <c r="E1250" s="46"/>
      <c r="F1250" s="46"/>
      <c r="G1250" s="48"/>
      <c r="H1250" s="48"/>
      <c r="I1250" s="48"/>
      <c r="J1250" s="28"/>
      <c r="K1250" s="43"/>
      <c r="L1250" s="25"/>
    </row>
    <row r="1251" spans="3:12" ht="13.5" customHeight="1" x14ac:dyDescent="0.25">
      <c r="C1251" s="47"/>
      <c r="D1251" s="36"/>
      <c r="E1251" s="46"/>
      <c r="F1251" s="46"/>
      <c r="G1251" s="48"/>
      <c r="H1251" s="48"/>
      <c r="I1251" s="48"/>
      <c r="J1251" s="28"/>
      <c r="K1251" s="43"/>
      <c r="L1251" s="25"/>
    </row>
    <row r="1252" spans="3:12" ht="13.5" customHeight="1" x14ac:dyDescent="0.25">
      <c r="C1252" s="47"/>
      <c r="D1252" s="36"/>
      <c r="E1252" s="46"/>
      <c r="F1252" s="46"/>
      <c r="G1252" s="48"/>
      <c r="H1252" s="48"/>
      <c r="I1252" s="48"/>
      <c r="J1252" s="28"/>
      <c r="K1252" s="43"/>
      <c r="L1252" s="25"/>
    </row>
    <row r="1253" spans="3:12" ht="13.5" customHeight="1" x14ac:dyDescent="0.25">
      <c r="C1253" s="47"/>
      <c r="D1253" s="36"/>
      <c r="E1253" s="46"/>
      <c r="F1253" s="46"/>
      <c r="G1253" s="48"/>
      <c r="H1253" s="48"/>
      <c r="I1253" s="48"/>
      <c r="J1253" s="28"/>
      <c r="K1253" s="43"/>
      <c r="L1253" s="25"/>
    </row>
    <row r="1254" spans="3:12" ht="13.5" customHeight="1" x14ac:dyDescent="0.25">
      <c r="C1254" s="47"/>
      <c r="D1254" s="36"/>
      <c r="E1254" s="46"/>
      <c r="F1254" s="46"/>
      <c r="G1254" s="48"/>
      <c r="H1254" s="48"/>
      <c r="I1254" s="48"/>
      <c r="J1254" s="28"/>
      <c r="K1254" s="43"/>
      <c r="L1254" s="25"/>
    </row>
    <row r="1255" spans="3:12" ht="13.5" customHeight="1" x14ac:dyDescent="0.25">
      <c r="C1255" s="47"/>
      <c r="D1255" s="36"/>
      <c r="E1255" s="46"/>
      <c r="F1255" s="46"/>
      <c r="G1255" s="48"/>
      <c r="H1255" s="48"/>
      <c r="I1255" s="48"/>
      <c r="J1255" s="28"/>
      <c r="K1255" s="43"/>
      <c r="L1255" s="25"/>
    </row>
    <row r="1256" spans="3:12" ht="13.5" customHeight="1" x14ac:dyDescent="0.25">
      <c r="C1256" s="47"/>
      <c r="D1256" s="36"/>
      <c r="E1256" s="46"/>
      <c r="F1256" s="46"/>
      <c r="G1256" s="48"/>
      <c r="H1256" s="48"/>
      <c r="I1256" s="48"/>
      <c r="J1256" s="28"/>
      <c r="K1256" s="43"/>
      <c r="L1256" s="25"/>
    </row>
    <row r="1257" spans="3:12" ht="13.5" customHeight="1" x14ac:dyDescent="0.25">
      <c r="C1257" s="47"/>
      <c r="D1257" s="36"/>
      <c r="E1257" s="46"/>
      <c r="F1257" s="46"/>
      <c r="G1257" s="48"/>
      <c r="H1257" s="48"/>
      <c r="I1257" s="48"/>
      <c r="J1257" s="28"/>
      <c r="K1257" s="43"/>
      <c r="L1257" s="25"/>
    </row>
    <row r="1258" spans="3:12" ht="13.5" customHeight="1" x14ac:dyDescent="0.25">
      <c r="C1258" s="47"/>
      <c r="D1258" s="36"/>
      <c r="E1258" s="46"/>
      <c r="F1258" s="46"/>
      <c r="G1258" s="48"/>
      <c r="H1258" s="48"/>
      <c r="I1258" s="48"/>
      <c r="J1258" s="28"/>
      <c r="K1258" s="43"/>
      <c r="L1258" s="25"/>
    </row>
    <row r="1259" spans="3:12" ht="13.5" customHeight="1" x14ac:dyDescent="0.25">
      <c r="C1259" s="47"/>
      <c r="D1259" s="36"/>
      <c r="E1259" s="46"/>
      <c r="F1259" s="46"/>
      <c r="G1259" s="48"/>
      <c r="H1259" s="48"/>
      <c r="I1259" s="48"/>
      <c r="J1259" s="28"/>
      <c r="K1259" s="43"/>
      <c r="L1259" s="25"/>
    </row>
    <row r="1260" spans="3:12" ht="13.5" customHeight="1" x14ac:dyDescent="0.25">
      <c r="C1260" s="47"/>
      <c r="D1260" s="36"/>
      <c r="E1260" s="46"/>
      <c r="F1260" s="46"/>
      <c r="G1260" s="48"/>
      <c r="H1260" s="48"/>
      <c r="I1260" s="48"/>
      <c r="J1260" s="28"/>
      <c r="K1260" s="43"/>
      <c r="L1260" s="25"/>
    </row>
    <row r="1261" spans="3:12" ht="13.5" customHeight="1" x14ac:dyDescent="0.25">
      <c r="C1261" s="47"/>
      <c r="D1261" s="36"/>
      <c r="E1261" s="46"/>
      <c r="F1261" s="46"/>
      <c r="G1261" s="48"/>
      <c r="H1261" s="48"/>
      <c r="I1261" s="48"/>
      <c r="J1261" s="28"/>
      <c r="K1261" s="43"/>
      <c r="L1261" s="25"/>
    </row>
    <row r="1262" spans="3:12" ht="13.5" customHeight="1" x14ac:dyDescent="0.25">
      <c r="C1262" s="47"/>
      <c r="D1262" s="36"/>
      <c r="E1262" s="46"/>
      <c r="F1262" s="46"/>
      <c r="G1262" s="48"/>
      <c r="H1262" s="48"/>
      <c r="I1262" s="48"/>
      <c r="J1262" s="28"/>
      <c r="K1262" s="43"/>
      <c r="L1262" s="25"/>
    </row>
    <row r="1263" spans="3:12" ht="13.5" customHeight="1" x14ac:dyDescent="0.25">
      <c r="C1263" s="47"/>
      <c r="D1263" s="36"/>
      <c r="E1263" s="46"/>
      <c r="F1263" s="46"/>
      <c r="G1263" s="48"/>
      <c r="H1263" s="48"/>
      <c r="I1263" s="48"/>
      <c r="J1263" s="28"/>
      <c r="K1263" s="43"/>
      <c r="L1263" s="25"/>
    </row>
    <row r="1264" spans="3:12" ht="13.5" customHeight="1" x14ac:dyDescent="0.25">
      <c r="C1264" s="47"/>
      <c r="D1264" s="36"/>
      <c r="E1264" s="46"/>
      <c r="F1264" s="46"/>
      <c r="G1264" s="48"/>
      <c r="H1264" s="48"/>
      <c r="I1264" s="48"/>
      <c r="J1264" s="28"/>
      <c r="K1264" s="43"/>
      <c r="L1264" s="25"/>
    </row>
    <row r="1265" spans="3:12" ht="13.5" customHeight="1" x14ac:dyDescent="0.25">
      <c r="C1265" s="47"/>
      <c r="D1265" s="36"/>
      <c r="E1265" s="46"/>
      <c r="F1265" s="46"/>
      <c r="G1265" s="48"/>
      <c r="H1265" s="48"/>
      <c r="I1265" s="48"/>
      <c r="J1265" s="28"/>
      <c r="K1265" s="43"/>
      <c r="L1265" s="25"/>
    </row>
    <row r="1266" spans="3:12" ht="13.5" customHeight="1" x14ac:dyDescent="0.25">
      <c r="C1266" s="47"/>
      <c r="D1266" s="36"/>
      <c r="E1266" s="46"/>
      <c r="F1266" s="46"/>
      <c r="G1266" s="48"/>
      <c r="H1266" s="48"/>
      <c r="I1266" s="48"/>
      <c r="J1266" s="28"/>
      <c r="K1266" s="43"/>
      <c r="L1266" s="25"/>
    </row>
    <row r="1267" spans="3:12" ht="13.5" customHeight="1" x14ac:dyDescent="0.25">
      <c r="C1267" s="47"/>
      <c r="D1267" s="36"/>
      <c r="E1267" s="46"/>
      <c r="F1267" s="46"/>
      <c r="G1267" s="48"/>
      <c r="H1267" s="48"/>
      <c r="I1267" s="48"/>
      <c r="J1267" s="28"/>
      <c r="K1267" s="43"/>
      <c r="L1267" s="25"/>
    </row>
    <row r="1268" spans="3:12" ht="13.5" customHeight="1" x14ac:dyDescent="0.25">
      <c r="C1268" s="47"/>
      <c r="D1268" s="36"/>
      <c r="E1268" s="46"/>
      <c r="F1268" s="46"/>
      <c r="G1268" s="48"/>
      <c r="H1268" s="48"/>
      <c r="I1268" s="48"/>
      <c r="J1268" s="28"/>
      <c r="K1268" s="43"/>
      <c r="L1268" s="25"/>
    </row>
    <row r="1269" spans="3:12" ht="13.5" customHeight="1" x14ac:dyDescent="0.25">
      <c r="C1269" s="47"/>
      <c r="D1269" s="36"/>
      <c r="E1269" s="46"/>
      <c r="F1269" s="46"/>
      <c r="G1269" s="48"/>
      <c r="H1269" s="48"/>
      <c r="I1269" s="48"/>
      <c r="J1269" s="28"/>
      <c r="K1269" s="43"/>
      <c r="L1269" s="25"/>
    </row>
    <row r="1270" spans="3:12" ht="13.5" customHeight="1" x14ac:dyDescent="0.25">
      <c r="C1270" s="47"/>
      <c r="D1270" s="36"/>
      <c r="E1270" s="46"/>
      <c r="F1270" s="46"/>
      <c r="G1270" s="48"/>
      <c r="H1270" s="48"/>
      <c r="I1270" s="48"/>
      <c r="J1270" s="28"/>
      <c r="K1270" s="43"/>
      <c r="L1270" s="25"/>
    </row>
    <row r="1271" spans="3:12" ht="13.5" customHeight="1" x14ac:dyDescent="0.25">
      <c r="C1271" s="47"/>
      <c r="D1271" s="36"/>
      <c r="E1271" s="46"/>
      <c r="F1271" s="46"/>
      <c r="G1271" s="48"/>
      <c r="H1271" s="48"/>
      <c r="I1271" s="48"/>
      <c r="J1271" s="28"/>
      <c r="K1271" s="43"/>
      <c r="L1271" s="25"/>
    </row>
    <row r="1272" spans="3:12" ht="13.5" customHeight="1" x14ac:dyDescent="0.25">
      <c r="C1272" s="47"/>
      <c r="D1272" s="36"/>
      <c r="E1272" s="46"/>
      <c r="F1272" s="46"/>
      <c r="G1272" s="48"/>
      <c r="H1272" s="48"/>
      <c r="I1272" s="48"/>
      <c r="J1272" s="28"/>
      <c r="K1272" s="43"/>
      <c r="L1272" s="25"/>
    </row>
    <row r="1273" spans="3:12" ht="13.5" customHeight="1" x14ac:dyDescent="0.25">
      <c r="C1273" s="47"/>
      <c r="D1273" s="36"/>
      <c r="E1273" s="46"/>
      <c r="F1273" s="46"/>
      <c r="G1273" s="48"/>
      <c r="H1273" s="48"/>
      <c r="I1273" s="48"/>
      <c r="J1273" s="28"/>
      <c r="K1273" s="43"/>
      <c r="L1273" s="25"/>
    </row>
    <row r="1274" spans="3:12" ht="13.5" customHeight="1" x14ac:dyDescent="0.25">
      <c r="C1274" s="47"/>
      <c r="D1274" s="36"/>
      <c r="E1274" s="46"/>
      <c r="F1274" s="46"/>
      <c r="G1274" s="48"/>
      <c r="H1274" s="48"/>
      <c r="I1274" s="48"/>
      <c r="J1274" s="28"/>
      <c r="K1274" s="43"/>
      <c r="L1274" s="25"/>
    </row>
    <row r="1275" spans="3:12" ht="13.5" customHeight="1" x14ac:dyDescent="0.25">
      <c r="C1275" s="47"/>
      <c r="D1275" s="36"/>
      <c r="E1275" s="46"/>
      <c r="F1275" s="46"/>
      <c r="G1275" s="48"/>
      <c r="H1275" s="48"/>
      <c r="I1275" s="48"/>
      <c r="J1275" s="28"/>
      <c r="K1275" s="43"/>
      <c r="L1275" s="25"/>
    </row>
    <row r="1276" spans="3:12" ht="13.5" customHeight="1" x14ac:dyDescent="0.25">
      <c r="C1276" s="47"/>
      <c r="D1276" s="36"/>
      <c r="E1276" s="46"/>
      <c r="F1276" s="46"/>
      <c r="G1276" s="48"/>
      <c r="H1276" s="48"/>
      <c r="I1276" s="48"/>
      <c r="J1276" s="28"/>
      <c r="K1276" s="43"/>
      <c r="L1276" s="25"/>
    </row>
    <row r="1277" spans="3:12" ht="13.5" customHeight="1" x14ac:dyDescent="0.25">
      <c r="C1277" s="47"/>
      <c r="D1277" s="36"/>
      <c r="E1277" s="46"/>
      <c r="F1277" s="46"/>
      <c r="G1277" s="48"/>
      <c r="H1277" s="48"/>
      <c r="I1277" s="48"/>
      <c r="J1277" s="28"/>
      <c r="K1277" s="43"/>
      <c r="L1277" s="25"/>
    </row>
    <row r="1278" spans="3:12" ht="13.5" customHeight="1" x14ac:dyDescent="0.25">
      <c r="C1278" s="47"/>
      <c r="D1278" s="36"/>
      <c r="E1278" s="46"/>
      <c r="F1278" s="46"/>
      <c r="G1278" s="48"/>
      <c r="H1278" s="48"/>
      <c r="I1278" s="48"/>
      <c r="J1278" s="28"/>
      <c r="K1278" s="43"/>
      <c r="L1278" s="25"/>
    </row>
    <row r="1279" spans="3:12" ht="13.5" customHeight="1" x14ac:dyDescent="0.25">
      <c r="C1279" s="47"/>
      <c r="D1279" s="36"/>
      <c r="E1279" s="46"/>
      <c r="F1279" s="46"/>
      <c r="G1279" s="48"/>
      <c r="H1279" s="48"/>
      <c r="I1279" s="48"/>
      <c r="J1279" s="28"/>
      <c r="K1279" s="43"/>
      <c r="L1279" s="25"/>
    </row>
    <row r="1280" spans="3:12" ht="13.5" customHeight="1" x14ac:dyDescent="0.25">
      <c r="C1280" s="47"/>
      <c r="D1280" s="36"/>
      <c r="E1280" s="46"/>
      <c r="F1280" s="46"/>
      <c r="G1280" s="48"/>
      <c r="H1280" s="48"/>
      <c r="I1280" s="48"/>
      <c r="J1280" s="28"/>
      <c r="K1280" s="43"/>
      <c r="L1280" s="25"/>
    </row>
    <row r="1281" spans="3:12" ht="13.5" customHeight="1" x14ac:dyDescent="0.25">
      <c r="C1281" s="47"/>
      <c r="D1281" s="36"/>
      <c r="E1281" s="46"/>
      <c r="F1281" s="46"/>
      <c r="G1281" s="48"/>
      <c r="H1281" s="48"/>
      <c r="I1281" s="48"/>
      <c r="J1281" s="28"/>
      <c r="K1281" s="43"/>
      <c r="L1281" s="25"/>
    </row>
    <row r="1282" spans="3:12" ht="13.5" customHeight="1" x14ac:dyDescent="0.25">
      <c r="C1282" s="47"/>
      <c r="D1282" s="36"/>
      <c r="E1282" s="46"/>
      <c r="F1282" s="46"/>
      <c r="G1282" s="48"/>
      <c r="H1282" s="48"/>
      <c r="I1282" s="48"/>
      <c r="J1282" s="28"/>
      <c r="K1282" s="43"/>
      <c r="L1282" s="25"/>
    </row>
    <row r="1283" spans="3:12" ht="13.5" customHeight="1" x14ac:dyDescent="0.25">
      <c r="C1283" s="47"/>
      <c r="D1283" s="36"/>
      <c r="E1283" s="46"/>
      <c r="F1283" s="46"/>
      <c r="G1283" s="48"/>
      <c r="H1283" s="48"/>
      <c r="I1283" s="48"/>
      <c r="J1283" s="28"/>
      <c r="K1283" s="43"/>
      <c r="L1283" s="25"/>
    </row>
    <row r="1284" spans="3:12" ht="13.5" customHeight="1" x14ac:dyDescent="0.25">
      <c r="C1284" s="47"/>
      <c r="D1284" s="36"/>
      <c r="E1284" s="46"/>
      <c r="F1284" s="46"/>
      <c r="G1284" s="48"/>
      <c r="H1284" s="48"/>
      <c r="I1284" s="48"/>
      <c r="J1284" s="28"/>
      <c r="K1284" s="43"/>
      <c r="L1284" s="25"/>
    </row>
    <row r="1285" spans="3:12" ht="13.5" customHeight="1" x14ac:dyDescent="0.25">
      <c r="C1285" s="47"/>
      <c r="D1285" s="36"/>
      <c r="E1285" s="46"/>
      <c r="F1285" s="46"/>
      <c r="G1285" s="48"/>
      <c r="H1285" s="48"/>
      <c r="I1285" s="48"/>
      <c r="J1285" s="28"/>
      <c r="K1285" s="43"/>
      <c r="L1285" s="25"/>
    </row>
    <row r="1286" spans="3:12" ht="13.5" customHeight="1" x14ac:dyDescent="0.25">
      <c r="C1286" s="47"/>
      <c r="D1286" s="36"/>
      <c r="E1286" s="46"/>
      <c r="F1286" s="46"/>
      <c r="G1286" s="48"/>
      <c r="H1286" s="48"/>
      <c r="I1286" s="48"/>
      <c r="J1286" s="28"/>
      <c r="K1286" s="43"/>
      <c r="L1286" s="25"/>
    </row>
    <row r="1287" spans="3:12" ht="13.5" customHeight="1" x14ac:dyDescent="0.25">
      <c r="C1287" s="47"/>
      <c r="D1287" s="36"/>
      <c r="E1287" s="46"/>
      <c r="F1287" s="46"/>
      <c r="G1287" s="48"/>
      <c r="H1287" s="48"/>
      <c r="I1287" s="48"/>
      <c r="J1287" s="28"/>
      <c r="K1287" s="43"/>
      <c r="L1287" s="25"/>
    </row>
    <row r="1288" spans="3:12" ht="13.5" customHeight="1" x14ac:dyDescent="0.25">
      <c r="C1288" s="47"/>
      <c r="D1288" s="36"/>
      <c r="E1288" s="46"/>
      <c r="F1288" s="46"/>
      <c r="G1288" s="48"/>
      <c r="H1288" s="48"/>
      <c r="I1288" s="48"/>
      <c r="J1288" s="28"/>
      <c r="K1288" s="43"/>
      <c r="L1288" s="25"/>
    </row>
    <row r="1289" spans="3:12" ht="13.5" customHeight="1" x14ac:dyDescent="0.25">
      <c r="C1289" s="47"/>
      <c r="D1289" s="36"/>
      <c r="E1289" s="46"/>
      <c r="F1289" s="46"/>
      <c r="G1289" s="48"/>
      <c r="H1289" s="48"/>
      <c r="I1289" s="48"/>
      <c r="J1289" s="28"/>
      <c r="K1289" s="43"/>
      <c r="L1289" s="25"/>
    </row>
    <row r="1290" spans="3:12" ht="13.5" customHeight="1" x14ac:dyDescent="0.25">
      <c r="C1290" s="47"/>
      <c r="D1290" s="36"/>
      <c r="E1290" s="46"/>
      <c r="F1290" s="46"/>
      <c r="G1290" s="48"/>
      <c r="H1290" s="48"/>
      <c r="I1290" s="48"/>
      <c r="J1290" s="28"/>
      <c r="K1290" s="43"/>
      <c r="L1290" s="25"/>
    </row>
    <row r="1291" spans="3:12" ht="13.5" customHeight="1" x14ac:dyDescent="0.25">
      <c r="C1291" s="47"/>
      <c r="D1291" s="36"/>
      <c r="E1291" s="46"/>
      <c r="F1291" s="46"/>
      <c r="G1291" s="48"/>
      <c r="H1291" s="48"/>
      <c r="I1291" s="48"/>
      <c r="J1291" s="28"/>
      <c r="K1291" s="43"/>
      <c r="L1291" s="25"/>
    </row>
    <row r="1292" spans="3:12" ht="13.5" customHeight="1" x14ac:dyDescent="0.25">
      <c r="C1292" s="47"/>
      <c r="D1292" s="36"/>
      <c r="E1292" s="46"/>
      <c r="F1292" s="46"/>
      <c r="G1292" s="48"/>
      <c r="H1292" s="48"/>
      <c r="I1292" s="48"/>
      <c r="J1292" s="28"/>
      <c r="K1292" s="43"/>
      <c r="L1292" s="25"/>
    </row>
    <row r="1293" spans="3:12" ht="13.5" customHeight="1" x14ac:dyDescent="0.25">
      <c r="C1293" s="47"/>
      <c r="D1293" s="36"/>
      <c r="E1293" s="46"/>
      <c r="F1293" s="46"/>
      <c r="G1293" s="48"/>
      <c r="H1293" s="48"/>
      <c r="I1293" s="48"/>
      <c r="J1293" s="28"/>
      <c r="K1293" s="43"/>
      <c r="L1293" s="25"/>
    </row>
    <row r="1294" spans="3:12" ht="13.5" customHeight="1" x14ac:dyDescent="0.25">
      <c r="C1294" s="47"/>
      <c r="D1294" s="36"/>
      <c r="E1294" s="46"/>
      <c r="F1294" s="46"/>
      <c r="G1294" s="48"/>
      <c r="H1294" s="48"/>
      <c r="I1294" s="48"/>
      <c r="J1294" s="28"/>
      <c r="K1294" s="43"/>
      <c r="L1294" s="25"/>
    </row>
    <row r="1295" spans="3:12" ht="13.5" customHeight="1" x14ac:dyDescent="0.25">
      <c r="C1295" s="47"/>
      <c r="D1295" s="36"/>
      <c r="E1295" s="46"/>
      <c r="F1295" s="46"/>
      <c r="G1295" s="48"/>
      <c r="H1295" s="48"/>
      <c r="I1295" s="48"/>
      <c r="J1295" s="28"/>
      <c r="K1295" s="43"/>
      <c r="L1295" s="25"/>
    </row>
    <row r="1296" spans="3:12" ht="13.5" customHeight="1" x14ac:dyDescent="0.25">
      <c r="C1296" s="47"/>
      <c r="D1296" s="36"/>
      <c r="E1296" s="46"/>
      <c r="F1296" s="46"/>
      <c r="G1296" s="48"/>
      <c r="H1296" s="48"/>
      <c r="I1296" s="48"/>
      <c r="J1296" s="28"/>
      <c r="K1296" s="43"/>
      <c r="L1296" s="25"/>
    </row>
    <row r="1297" spans="3:12" ht="13.5" customHeight="1" x14ac:dyDescent="0.25">
      <c r="C1297" s="47"/>
      <c r="D1297" s="36"/>
      <c r="E1297" s="46"/>
      <c r="F1297" s="46"/>
      <c r="G1297" s="48"/>
      <c r="H1297" s="48"/>
      <c r="I1297" s="48"/>
      <c r="J1297" s="28"/>
      <c r="K1297" s="43"/>
      <c r="L1297" s="25"/>
    </row>
    <row r="1298" spans="3:12" ht="13.5" customHeight="1" x14ac:dyDescent="0.25">
      <c r="C1298" s="47"/>
      <c r="D1298" s="36"/>
      <c r="E1298" s="46"/>
      <c r="F1298" s="46"/>
      <c r="G1298" s="48"/>
      <c r="H1298" s="48"/>
      <c r="I1298" s="48"/>
      <c r="J1298" s="28"/>
      <c r="K1298" s="43"/>
      <c r="L1298" s="25"/>
    </row>
    <row r="1299" spans="3:12" ht="13.5" customHeight="1" x14ac:dyDescent="0.25">
      <c r="C1299" s="47"/>
      <c r="D1299" s="36"/>
      <c r="E1299" s="46"/>
      <c r="F1299" s="46"/>
      <c r="G1299" s="48"/>
      <c r="H1299" s="48"/>
      <c r="I1299" s="48"/>
      <c r="J1299" s="28"/>
      <c r="K1299" s="43"/>
      <c r="L1299" s="25"/>
    </row>
    <row r="1300" spans="3:12" ht="13.5" customHeight="1" x14ac:dyDescent="0.25">
      <c r="C1300" s="47"/>
      <c r="D1300" s="36"/>
      <c r="E1300" s="46"/>
      <c r="F1300" s="46"/>
      <c r="G1300" s="48"/>
      <c r="H1300" s="48"/>
      <c r="I1300" s="48"/>
      <c r="J1300" s="28"/>
      <c r="K1300" s="43"/>
      <c r="L1300" s="25"/>
    </row>
    <row r="1301" spans="3:12" ht="13.5" customHeight="1" x14ac:dyDescent="0.25">
      <c r="C1301" s="47"/>
      <c r="D1301" s="36"/>
      <c r="E1301" s="46"/>
      <c r="F1301" s="46"/>
      <c r="G1301" s="48"/>
      <c r="H1301" s="48"/>
      <c r="I1301" s="48"/>
      <c r="J1301" s="28"/>
      <c r="K1301" s="43"/>
      <c r="L1301" s="25"/>
    </row>
    <row r="1302" spans="3:12" ht="13.5" customHeight="1" x14ac:dyDescent="0.25">
      <c r="C1302" s="47"/>
      <c r="D1302" s="36"/>
      <c r="E1302" s="46"/>
      <c r="F1302" s="46"/>
      <c r="G1302" s="48"/>
      <c r="H1302" s="48"/>
      <c r="I1302" s="48"/>
      <c r="J1302" s="28"/>
      <c r="K1302" s="43"/>
      <c r="L1302" s="25"/>
    </row>
    <row r="1303" spans="3:12" ht="13.5" customHeight="1" x14ac:dyDescent="0.25">
      <c r="C1303" s="47"/>
      <c r="D1303" s="36"/>
      <c r="E1303" s="46"/>
      <c r="F1303" s="46"/>
      <c r="G1303" s="48"/>
      <c r="H1303" s="48"/>
      <c r="I1303" s="48"/>
      <c r="J1303" s="28"/>
      <c r="K1303" s="43"/>
      <c r="L1303" s="25"/>
    </row>
    <row r="1304" spans="3:12" ht="13.5" customHeight="1" x14ac:dyDescent="0.25">
      <c r="C1304" s="47"/>
      <c r="D1304" s="36"/>
      <c r="E1304" s="46"/>
      <c r="F1304" s="46"/>
      <c r="G1304" s="48"/>
      <c r="H1304" s="48"/>
      <c r="I1304" s="48"/>
      <c r="J1304" s="28"/>
      <c r="K1304" s="43"/>
      <c r="L1304" s="25"/>
    </row>
    <row r="1305" spans="3:12" ht="13.5" customHeight="1" x14ac:dyDescent="0.25">
      <c r="C1305" s="47"/>
      <c r="D1305" s="36"/>
      <c r="E1305" s="46"/>
      <c r="F1305" s="46"/>
      <c r="G1305" s="48"/>
      <c r="H1305" s="48"/>
      <c r="I1305" s="48"/>
      <c r="J1305" s="28"/>
      <c r="K1305" s="43"/>
      <c r="L1305" s="25"/>
    </row>
    <row r="1306" spans="3:12" ht="13.5" customHeight="1" x14ac:dyDescent="0.25">
      <c r="C1306" s="47"/>
      <c r="D1306" s="36"/>
      <c r="E1306" s="46"/>
      <c r="F1306" s="46"/>
      <c r="G1306" s="48"/>
      <c r="H1306" s="48"/>
      <c r="I1306" s="48"/>
      <c r="J1306" s="28"/>
      <c r="K1306" s="43"/>
      <c r="L1306" s="25"/>
    </row>
    <row r="1307" spans="3:12" ht="13.5" customHeight="1" x14ac:dyDescent="0.25">
      <c r="C1307" s="47"/>
      <c r="D1307" s="36"/>
      <c r="E1307" s="46"/>
      <c r="F1307" s="46"/>
      <c r="G1307" s="48"/>
      <c r="H1307" s="48"/>
      <c r="I1307" s="48"/>
      <c r="J1307" s="28"/>
      <c r="K1307" s="43"/>
      <c r="L1307" s="25"/>
    </row>
    <row r="1308" spans="3:12" ht="13.5" customHeight="1" x14ac:dyDescent="0.25">
      <c r="C1308" s="47"/>
      <c r="D1308" s="36"/>
      <c r="E1308" s="46"/>
      <c r="F1308" s="46"/>
      <c r="G1308" s="48"/>
      <c r="H1308" s="48"/>
      <c r="I1308" s="48"/>
      <c r="J1308" s="28"/>
      <c r="K1308" s="43"/>
      <c r="L1308" s="25"/>
    </row>
    <row r="1309" spans="3:12" ht="13.5" customHeight="1" x14ac:dyDescent="0.25">
      <c r="C1309" s="47"/>
      <c r="D1309" s="36"/>
      <c r="E1309" s="46"/>
      <c r="F1309" s="46"/>
      <c r="G1309" s="48"/>
      <c r="H1309" s="48"/>
      <c r="I1309" s="48"/>
      <c r="J1309" s="28"/>
      <c r="K1309" s="43"/>
      <c r="L1309" s="25"/>
    </row>
    <row r="1310" spans="3:12" ht="13.5" customHeight="1" x14ac:dyDescent="0.25">
      <c r="C1310" s="47"/>
      <c r="D1310" s="36"/>
      <c r="E1310" s="46"/>
      <c r="F1310" s="46"/>
      <c r="G1310" s="48"/>
      <c r="H1310" s="48"/>
      <c r="I1310" s="48"/>
      <c r="J1310" s="28"/>
      <c r="K1310" s="43"/>
      <c r="L1310" s="25"/>
    </row>
    <row r="1311" spans="3:12" ht="13.5" customHeight="1" x14ac:dyDescent="0.25">
      <c r="C1311" s="47"/>
      <c r="D1311" s="36"/>
      <c r="E1311" s="46"/>
      <c r="F1311" s="46"/>
      <c r="G1311" s="48"/>
      <c r="H1311" s="48"/>
      <c r="I1311" s="48"/>
      <c r="J1311" s="28"/>
      <c r="K1311" s="43"/>
      <c r="L1311" s="25"/>
    </row>
    <row r="1312" spans="3:12" ht="13.5" customHeight="1" x14ac:dyDescent="0.25">
      <c r="C1312" s="47"/>
      <c r="D1312" s="36"/>
      <c r="E1312" s="46"/>
      <c r="F1312" s="46"/>
      <c r="G1312" s="48"/>
      <c r="H1312" s="48"/>
      <c r="I1312" s="48"/>
      <c r="J1312" s="28"/>
      <c r="K1312" s="43"/>
      <c r="L1312" s="25"/>
    </row>
    <row r="1313" spans="3:12" ht="13.5" customHeight="1" x14ac:dyDescent="0.25">
      <c r="C1313" s="47"/>
      <c r="D1313" s="36"/>
      <c r="E1313" s="46"/>
      <c r="F1313" s="46"/>
      <c r="G1313" s="48"/>
      <c r="H1313" s="48"/>
      <c r="I1313" s="48"/>
      <c r="J1313" s="28"/>
      <c r="K1313" s="43"/>
      <c r="L1313" s="25"/>
    </row>
    <row r="1314" spans="3:12" ht="13.5" customHeight="1" x14ac:dyDescent="0.25">
      <c r="C1314" s="47"/>
      <c r="D1314" s="36"/>
      <c r="E1314" s="46"/>
      <c r="F1314" s="46"/>
      <c r="G1314" s="48"/>
      <c r="H1314" s="48"/>
      <c r="I1314" s="48"/>
      <c r="J1314" s="28"/>
      <c r="K1314" s="43"/>
      <c r="L1314" s="25"/>
    </row>
    <row r="1315" spans="3:12" ht="13.5" customHeight="1" x14ac:dyDescent="0.25">
      <c r="C1315" s="47"/>
      <c r="D1315" s="36"/>
      <c r="E1315" s="46"/>
      <c r="F1315" s="46"/>
      <c r="G1315" s="48"/>
      <c r="H1315" s="48"/>
      <c r="I1315" s="48"/>
      <c r="J1315" s="28"/>
      <c r="K1315" s="43"/>
      <c r="L1315" s="25"/>
    </row>
    <row r="1316" spans="3:12" ht="13.5" customHeight="1" x14ac:dyDescent="0.25">
      <c r="C1316" s="47"/>
      <c r="D1316" s="36"/>
      <c r="E1316" s="46"/>
      <c r="F1316" s="46"/>
      <c r="G1316" s="48"/>
      <c r="H1316" s="48"/>
      <c r="I1316" s="48"/>
      <c r="J1316" s="28"/>
      <c r="K1316" s="43"/>
      <c r="L1316" s="25"/>
    </row>
    <row r="1317" spans="3:12" ht="13.5" customHeight="1" x14ac:dyDescent="0.25">
      <c r="C1317" s="47"/>
      <c r="D1317" s="36"/>
      <c r="E1317" s="46"/>
      <c r="F1317" s="46"/>
      <c r="G1317" s="48"/>
      <c r="H1317" s="48"/>
      <c r="I1317" s="48"/>
      <c r="J1317" s="28"/>
      <c r="K1317" s="43"/>
      <c r="L1317" s="25"/>
    </row>
    <row r="1318" spans="3:12" ht="13.5" customHeight="1" x14ac:dyDescent="0.25">
      <c r="C1318" s="47"/>
      <c r="D1318" s="36"/>
      <c r="E1318" s="46"/>
      <c r="F1318" s="46"/>
      <c r="G1318" s="48"/>
      <c r="H1318" s="48"/>
      <c r="I1318" s="48"/>
      <c r="J1318" s="28"/>
      <c r="K1318" s="43"/>
      <c r="L1318" s="25"/>
    </row>
    <row r="1319" spans="3:12" ht="13.5" customHeight="1" x14ac:dyDescent="0.25">
      <c r="C1319" s="47"/>
      <c r="D1319" s="36"/>
      <c r="E1319" s="46"/>
      <c r="F1319" s="46"/>
      <c r="G1319" s="48"/>
      <c r="H1319" s="48"/>
      <c r="I1319" s="48"/>
      <c r="J1319" s="28"/>
      <c r="K1319" s="43"/>
      <c r="L1319" s="25"/>
    </row>
    <row r="1320" spans="3:12" ht="13.5" customHeight="1" x14ac:dyDescent="0.25">
      <c r="C1320" s="47"/>
      <c r="D1320" s="36"/>
      <c r="E1320" s="46"/>
      <c r="F1320" s="46"/>
      <c r="G1320" s="48"/>
      <c r="H1320" s="48"/>
      <c r="I1320" s="48"/>
      <c r="J1320" s="28"/>
      <c r="K1320" s="43"/>
      <c r="L1320" s="25"/>
    </row>
    <row r="1321" spans="3:12" ht="13.5" customHeight="1" x14ac:dyDescent="0.25">
      <c r="C1321" s="47"/>
      <c r="D1321" s="36"/>
      <c r="E1321" s="46"/>
      <c r="F1321" s="46"/>
      <c r="G1321" s="48"/>
      <c r="H1321" s="48"/>
      <c r="I1321" s="48"/>
      <c r="J1321" s="28"/>
      <c r="K1321" s="43"/>
      <c r="L1321" s="25"/>
    </row>
    <row r="1322" spans="3:12" ht="13.5" customHeight="1" x14ac:dyDescent="0.25">
      <c r="C1322" s="47"/>
      <c r="D1322" s="36"/>
      <c r="E1322" s="46"/>
      <c r="F1322" s="46"/>
      <c r="G1322" s="48"/>
      <c r="H1322" s="48"/>
      <c r="I1322" s="48"/>
      <c r="J1322" s="28"/>
      <c r="K1322" s="43"/>
      <c r="L1322" s="25"/>
    </row>
    <row r="1323" spans="3:12" ht="13.5" customHeight="1" x14ac:dyDescent="0.25">
      <c r="C1323" s="47"/>
      <c r="D1323" s="36"/>
      <c r="E1323" s="46"/>
      <c r="F1323" s="46"/>
      <c r="G1323" s="48"/>
      <c r="H1323" s="48"/>
      <c r="I1323" s="48"/>
      <c r="J1323" s="28"/>
      <c r="K1323" s="43"/>
      <c r="L1323" s="25"/>
    </row>
    <row r="1324" spans="3:12" ht="13.5" customHeight="1" x14ac:dyDescent="0.25">
      <c r="C1324" s="47"/>
      <c r="D1324" s="36"/>
      <c r="E1324" s="46"/>
      <c r="F1324" s="46"/>
      <c r="G1324" s="48"/>
      <c r="H1324" s="48"/>
      <c r="I1324" s="48"/>
      <c r="J1324" s="28"/>
      <c r="K1324" s="43"/>
      <c r="L1324" s="25"/>
    </row>
    <row r="1325" spans="3:12" ht="13.5" customHeight="1" x14ac:dyDescent="0.25">
      <c r="C1325" s="47"/>
      <c r="D1325" s="36"/>
      <c r="E1325" s="46"/>
      <c r="F1325" s="46"/>
      <c r="G1325" s="48"/>
      <c r="H1325" s="48"/>
      <c r="I1325" s="48"/>
      <c r="J1325" s="28"/>
      <c r="K1325" s="43"/>
      <c r="L1325" s="25"/>
    </row>
    <row r="1326" spans="3:12" ht="13.5" customHeight="1" x14ac:dyDescent="0.25">
      <c r="C1326" s="47"/>
      <c r="D1326" s="36"/>
      <c r="E1326" s="46"/>
      <c r="F1326" s="46"/>
      <c r="G1326" s="48"/>
      <c r="H1326" s="48"/>
      <c r="I1326" s="48"/>
      <c r="J1326" s="28"/>
      <c r="K1326" s="43"/>
      <c r="L1326" s="25"/>
    </row>
    <row r="1327" spans="3:12" ht="13.5" customHeight="1" x14ac:dyDescent="0.25">
      <c r="C1327" s="47"/>
      <c r="D1327" s="36"/>
      <c r="E1327" s="46"/>
      <c r="F1327" s="46"/>
      <c r="G1327" s="48"/>
      <c r="H1327" s="48"/>
      <c r="I1327" s="48"/>
      <c r="J1327" s="28"/>
      <c r="K1327" s="43"/>
      <c r="L1327" s="25"/>
    </row>
    <row r="1328" spans="3:12" ht="13.5" customHeight="1" x14ac:dyDescent="0.25">
      <c r="C1328" s="47"/>
      <c r="D1328" s="36"/>
      <c r="E1328" s="46"/>
      <c r="F1328" s="46"/>
      <c r="G1328" s="48"/>
      <c r="H1328" s="48"/>
      <c r="I1328" s="48"/>
      <c r="J1328" s="28"/>
      <c r="K1328" s="43"/>
      <c r="L1328" s="25"/>
    </row>
    <row r="1329" spans="3:12" ht="13.5" customHeight="1" x14ac:dyDescent="0.25">
      <c r="C1329" s="47"/>
      <c r="D1329" s="36"/>
      <c r="E1329" s="46"/>
      <c r="F1329" s="46"/>
      <c r="G1329" s="48"/>
      <c r="H1329" s="48"/>
      <c r="I1329" s="48"/>
      <c r="J1329" s="28"/>
      <c r="K1329" s="43"/>
      <c r="L1329" s="25"/>
    </row>
    <row r="1330" spans="3:12" ht="13.5" customHeight="1" x14ac:dyDescent="0.25">
      <c r="C1330" s="47"/>
      <c r="D1330" s="36"/>
      <c r="E1330" s="46"/>
      <c r="F1330" s="46"/>
      <c r="G1330" s="48"/>
      <c r="H1330" s="48"/>
      <c r="I1330" s="48"/>
      <c r="J1330" s="28"/>
      <c r="K1330" s="43"/>
      <c r="L1330" s="25"/>
    </row>
    <row r="1331" spans="3:12" ht="13.5" customHeight="1" x14ac:dyDescent="0.25">
      <c r="C1331" s="47"/>
      <c r="D1331" s="36"/>
      <c r="E1331" s="46"/>
      <c r="F1331" s="46"/>
      <c r="G1331" s="48"/>
      <c r="H1331" s="48"/>
      <c r="I1331" s="48"/>
      <c r="J1331" s="28"/>
      <c r="K1331" s="43"/>
      <c r="L1331" s="25"/>
    </row>
    <row r="1332" spans="3:12" ht="13.5" customHeight="1" x14ac:dyDescent="0.25">
      <c r="C1332" s="47"/>
      <c r="D1332" s="36"/>
      <c r="E1332" s="46"/>
      <c r="F1332" s="46"/>
      <c r="G1332" s="48"/>
      <c r="H1332" s="48"/>
      <c r="I1332" s="48"/>
      <c r="J1332" s="28"/>
      <c r="K1332" s="43"/>
      <c r="L1332" s="25"/>
    </row>
    <row r="1333" spans="3:12" ht="13.5" customHeight="1" x14ac:dyDescent="0.25">
      <c r="C1333" s="47"/>
      <c r="D1333" s="36"/>
      <c r="E1333" s="46"/>
      <c r="F1333" s="46"/>
      <c r="G1333" s="48"/>
      <c r="H1333" s="48"/>
      <c r="I1333" s="48"/>
      <c r="J1333" s="28"/>
      <c r="K1333" s="43"/>
      <c r="L1333" s="25"/>
    </row>
    <row r="1334" spans="3:12" ht="13.5" customHeight="1" x14ac:dyDescent="0.25">
      <c r="C1334" s="47"/>
      <c r="D1334" s="36"/>
      <c r="E1334" s="46"/>
      <c r="F1334" s="46"/>
      <c r="G1334" s="48"/>
      <c r="H1334" s="48"/>
      <c r="I1334" s="48"/>
      <c r="J1334" s="28"/>
      <c r="K1334" s="43"/>
      <c r="L1334" s="25"/>
    </row>
    <row r="1335" spans="3:12" ht="13.5" customHeight="1" x14ac:dyDescent="0.25">
      <c r="C1335" s="47"/>
      <c r="D1335" s="36"/>
      <c r="E1335" s="46"/>
      <c r="F1335" s="46"/>
      <c r="G1335" s="48"/>
      <c r="H1335" s="48"/>
      <c r="I1335" s="48"/>
      <c r="J1335" s="28"/>
      <c r="K1335" s="43"/>
      <c r="L1335" s="25"/>
    </row>
    <row r="1336" spans="3:12" ht="13.5" customHeight="1" x14ac:dyDescent="0.25">
      <c r="C1336" s="47"/>
      <c r="D1336" s="36"/>
      <c r="E1336" s="46"/>
      <c r="F1336" s="46"/>
      <c r="G1336" s="48"/>
      <c r="H1336" s="48"/>
      <c r="I1336" s="48"/>
      <c r="J1336" s="28"/>
      <c r="K1336" s="43"/>
      <c r="L1336" s="25"/>
    </row>
    <row r="1337" spans="3:12" ht="13.5" customHeight="1" x14ac:dyDescent="0.25">
      <c r="C1337" s="47"/>
      <c r="D1337" s="36"/>
      <c r="E1337" s="46"/>
      <c r="F1337" s="46"/>
      <c r="G1337" s="48"/>
      <c r="H1337" s="48"/>
      <c r="I1337" s="48"/>
      <c r="J1337" s="28"/>
      <c r="K1337" s="43"/>
      <c r="L1337" s="25"/>
    </row>
    <row r="1338" spans="3:12" ht="13.5" customHeight="1" x14ac:dyDescent="0.25">
      <c r="C1338" s="47"/>
      <c r="D1338" s="36"/>
      <c r="E1338" s="46"/>
      <c r="F1338" s="46"/>
      <c r="G1338" s="48"/>
      <c r="H1338" s="48"/>
      <c r="I1338" s="48"/>
      <c r="J1338" s="28"/>
      <c r="K1338" s="43"/>
      <c r="L1338" s="25"/>
    </row>
    <row r="1339" spans="3:12" ht="13.5" customHeight="1" x14ac:dyDescent="0.25">
      <c r="C1339" s="47"/>
      <c r="D1339" s="36"/>
      <c r="E1339" s="46"/>
      <c r="F1339" s="46"/>
      <c r="G1339" s="48"/>
      <c r="H1339" s="48"/>
      <c r="I1339" s="48"/>
      <c r="J1339" s="28"/>
      <c r="K1339" s="43"/>
      <c r="L1339" s="25"/>
    </row>
    <row r="1340" spans="3:12" ht="13.5" customHeight="1" x14ac:dyDescent="0.25">
      <c r="C1340" s="47"/>
      <c r="D1340" s="36"/>
      <c r="E1340" s="46"/>
      <c r="F1340" s="46"/>
      <c r="G1340" s="48"/>
      <c r="H1340" s="48"/>
      <c r="I1340" s="48"/>
      <c r="J1340" s="28"/>
      <c r="K1340" s="43"/>
      <c r="L1340" s="25"/>
    </row>
    <row r="1341" spans="3:12" ht="13.5" customHeight="1" x14ac:dyDescent="0.25">
      <c r="C1341" s="47"/>
      <c r="D1341" s="36"/>
      <c r="E1341" s="46"/>
      <c r="F1341" s="46"/>
      <c r="G1341" s="48"/>
      <c r="H1341" s="48"/>
      <c r="I1341" s="48"/>
      <c r="J1341" s="28"/>
      <c r="K1341" s="43"/>
      <c r="L1341" s="25"/>
    </row>
    <row r="1342" spans="3:12" ht="13.5" customHeight="1" x14ac:dyDescent="0.25">
      <c r="C1342" s="47"/>
      <c r="D1342" s="36"/>
      <c r="E1342" s="46"/>
      <c r="F1342" s="46"/>
      <c r="G1342" s="48"/>
      <c r="H1342" s="48"/>
      <c r="I1342" s="48"/>
      <c r="J1342" s="28"/>
      <c r="K1342" s="43"/>
      <c r="L1342" s="25"/>
    </row>
    <row r="1343" spans="3:12" ht="13.5" customHeight="1" x14ac:dyDescent="0.25">
      <c r="C1343" s="47"/>
      <c r="D1343" s="36"/>
      <c r="E1343" s="46"/>
      <c r="F1343" s="46"/>
      <c r="G1343" s="48"/>
      <c r="H1343" s="48"/>
      <c r="I1343" s="48"/>
      <c r="J1343" s="28"/>
      <c r="K1343" s="43"/>
      <c r="L1343" s="25"/>
    </row>
    <row r="1344" spans="3:12" ht="13.5" customHeight="1" x14ac:dyDescent="0.25">
      <c r="C1344" s="47"/>
      <c r="D1344" s="36"/>
      <c r="E1344" s="46"/>
      <c r="F1344" s="46"/>
      <c r="G1344" s="48"/>
      <c r="H1344" s="48"/>
      <c r="I1344" s="48"/>
      <c r="J1344" s="28"/>
      <c r="K1344" s="43"/>
      <c r="L1344" s="25"/>
    </row>
    <row r="1345" spans="3:12" ht="13.5" customHeight="1" x14ac:dyDescent="0.25">
      <c r="C1345" s="47"/>
      <c r="D1345" s="36"/>
      <c r="E1345" s="46"/>
      <c r="F1345" s="46"/>
      <c r="G1345" s="48"/>
      <c r="H1345" s="48"/>
      <c r="I1345" s="48"/>
      <c r="J1345" s="28"/>
      <c r="K1345" s="43"/>
      <c r="L1345" s="25"/>
    </row>
    <row r="1346" spans="3:12" ht="13.5" customHeight="1" x14ac:dyDescent="0.25">
      <c r="C1346" s="47"/>
      <c r="D1346" s="36"/>
      <c r="E1346" s="46"/>
      <c r="F1346" s="46"/>
      <c r="G1346" s="48"/>
      <c r="H1346" s="48"/>
      <c r="I1346" s="48"/>
      <c r="J1346" s="28"/>
      <c r="K1346" s="43"/>
      <c r="L1346" s="25"/>
    </row>
    <row r="1347" spans="3:12" ht="15" customHeight="1" x14ac:dyDescent="0.3">
      <c r="C1347" s="47"/>
      <c r="D1347" s="36"/>
      <c r="E1347" s="46"/>
      <c r="F1347" s="46"/>
      <c r="G1347" s="48"/>
      <c r="H1347" s="48"/>
      <c r="I1347" s="48"/>
      <c r="J1347" s="28"/>
      <c r="K1347" s="43"/>
    </row>
    <row r="1348" spans="3:12" ht="15" customHeight="1" x14ac:dyDescent="0.3">
      <c r="C1348" s="47"/>
      <c r="D1348" s="36"/>
      <c r="E1348" s="46"/>
      <c r="F1348" s="46"/>
      <c r="G1348" s="48"/>
      <c r="H1348" s="48"/>
      <c r="I1348" s="48"/>
      <c r="J1348" s="28"/>
      <c r="K1348" s="43"/>
    </row>
    <row r="1349" spans="3:12" ht="15" customHeight="1" x14ac:dyDescent="0.3">
      <c r="C1349" s="47"/>
      <c r="D1349" s="36"/>
      <c r="E1349" s="46"/>
      <c r="F1349" s="46"/>
      <c r="G1349" s="48"/>
      <c r="H1349" s="48"/>
      <c r="I1349" s="48"/>
      <c r="J1349" s="28"/>
      <c r="K1349" s="43"/>
    </row>
    <row r="1350" spans="3:12" ht="15" customHeight="1" x14ac:dyDescent="0.3">
      <c r="C1350" s="47"/>
      <c r="D1350" s="36"/>
      <c r="E1350" s="46"/>
      <c r="F1350" s="46"/>
      <c r="G1350" s="48"/>
      <c r="H1350" s="48"/>
      <c r="I1350" s="48"/>
      <c r="J1350" s="28"/>
      <c r="K1350" s="43"/>
    </row>
    <row r="1351" spans="3:12" ht="15" customHeight="1" x14ac:dyDescent="0.3">
      <c r="C1351" s="47"/>
      <c r="D1351" s="36"/>
      <c r="E1351" s="46"/>
      <c r="F1351" s="46"/>
      <c r="G1351" s="48"/>
      <c r="H1351" s="48"/>
      <c r="I1351" s="48"/>
      <c r="J1351" s="28"/>
      <c r="K1351" s="43"/>
    </row>
    <row r="1352" spans="3:12" ht="15" customHeight="1" x14ac:dyDescent="0.3">
      <c r="C1352" s="47"/>
      <c r="D1352" s="36"/>
      <c r="E1352" s="46"/>
      <c r="F1352" s="46"/>
      <c r="G1352" s="48"/>
      <c r="H1352" s="48"/>
      <c r="I1352" s="48"/>
      <c r="J1352" s="28"/>
      <c r="K1352" s="43"/>
    </row>
    <row r="1353" spans="3:12" ht="15" customHeight="1" x14ac:dyDescent="0.3">
      <c r="C1353" s="47"/>
      <c r="D1353" s="36"/>
      <c r="E1353" s="46"/>
      <c r="F1353" s="46"/>
      <c r="G1353" s="48"/>
      <c r="H1353" s="48"/>
      <c r="I1353" s="48"/>
      <c r="J1353" s="28"/>
      <c r="K1353" s="43"/>
    </row>
    <row r="1354" spans="3:12" ht="15" customHeight="1" x14ac:dyDescent="0.3">
      <c r="C1354" s="47"/>
      <c r="D1354" s="36"/>
      <c r="E1354" s="46"/>
      <c r="F1354" s="46"/>
      <c r="G1354" s="48"/>
      <c r="H1354" s="48"/>
      <c r="I1354" s="48"/>
      <c r="J1354" s="28"/>
      <c r="K1354" s="43"/>
    </row>
    <row r="1355" spans="3:12" ht="15" customHeight="1" x14ac:dyDescent="0.3">
      <c r="C1355" s="47"/>
      <c r="D1355" s="36"/>
      <c r="E1355" s="46"/>
      <c r="F1355" s="46"/>
      <c r="G1355" s="48"/>
      <c r="H1355" s="48"/>
      <c r="I1355" s="48"/>
      <c r="J1355" s="28"/>
      <c r="K1355" s="43"/>
    </row>
    <row r="1356" spans="3:12" ht="15" customHeight="1" x14ac:dyDescent="0.3">
      <c r="C1356" s="47"/>
      <c r="D1356" s="36"/>
      <c r="E1356" s="46"/>
      <c r="F1356" s="46"/>
      <c r="G1356" s="48"/>
      <c r="H1356" s="48"/>
      <c r="I1356" s="48"/>
      <c r="J1356" s="28"/>
      <c r="K1356" s="43"/>
    </row>
    <row r="1357" spans="3:12" ht="15" customHeight="1" x14ac:dyDescent="0.3">
      <c r="C1357" s="47"/>
      <c r="D1357" s="36"/>
      <c r="E1357" s="46"/>
      <c r="F1357" s="46"/>
      <c r="G1357" s="48"/>
      <c r="H1357" s="48"/>
      <c r="I1357" s="48"/>
      <c r="J1357" s="28"/>
      <c r="K1357" s="43"/>
    </row>
    <row r="1358" spans="3:12" ht="15" customHeight="1" x14ac:dyDescent="0.3">
      <c r="C1358" s="47"/>
      <c r="D1358" s="36"/>
      <c r="E1358" s="46"/>
      <c r="F1358" s="46"/>
      <c r="G1358" s="48"/>
      <c r="H1358" s="48"/>
      <c r="I1358" s="48"/>
      <c r="J1358" s="28"/>
      <c r="K1358" s="43"/>
    </row>
    <row r="1359" spans="3:12" ht="15" customHeight="1" x14ac:dyDescent="0.3">
      <c r="C1359" s="47"/>
      <c r="D1359" s="36"/>
      <c r="E1359" s="46"/>
      <c r="F1359" s="46"/>
      <c r="G1359" s="48"/>
      <c r="H1359" s="48"/>
      <c r="I1359" s="48"/>
      <c r="J1359" s="28"/>
      <c r="K1359" s="43"/>
    </row>
    <row r="1360" spans="3:12" ht="15" customHeight="1" x14ac:dyDescent="0.3">
      <c r="C1360" s="47"/>
      <c r="D1360" s="36"/>
      <c r="E1360" s="46"/>
      <c r="F1360" s="46"/>
      <c r="G1360" s="48"/>
      <c r="H1360" s="48"/>
      <c r="I1360" s="48"/>
      <c r="J1360" s="28"/>
      <c r="K1360" s="43"/>
    </row>
    <row r="1361" spans="3:11" ht="15" customHeight="1" x14ac:dyDescent="0.3">
      <c r="C1361" s="47"/>
      <c r="D1361" s="36"/>
      <c r="E1361" s="46"/>
      <c r="F1361" s="46"/>
      <c r="G1361" s="48"/>
      <c r="H1361" s="48"/>
      <c r="I1361" s="48"/>
      <c r="J1361" s="28"/>
      <c r="K1361" s="43"/>
    </row>
    <row r="1362" spans="3:11" ht="15" customHeight="1" x14ac:dyDescent="0.3">
      <c r="C1362" s="47"/>
      <c r="D1362" s="36"/>
      <c r="E1362" s="46"/>
      <c r="F1362" s="46"/>
      <c r="G1362" s="48"/>
      <c r="H1362" s="48"/>
      <c r="I1362" s="48"/>
      <c r="J1362" s="28"/>
      <c r="K1362" s="43"/>
    </row>
    <row r="1363" spans="3:11" ht="15" customHeight="1" x14ac:dyDescent="0.3">
      <c r="C1363" s="47"/>
      <c r="D1363" s="36"/>
      <c r="E1363" s="46"/>
      <c r="F1363" s="46"/>
      <c r="G1363" s="48"/>
      <c r="H1363" s="48"/>
      <c r="I1363" s="48"/>
      <c r="J1363" s="28"/>
      <c r="K1363" s="43"/>
    </row>
    <row r="1364" spans="3:11" ht="15" customHeight="1" x14ac:dyDescent="0.3">
      <c r="C1364" s="47"/>
      <c r="D1364" s="36"/>
      <c r="E1364" s="46"/>
      <c r="F1364" s="46"/>
      <c r="G1364" s="48"/>
      <c r="H1364" s="48"/>
      <c r="I1364" s="48"/>
      <c r="J1364" s="28"/>
      <c r="K1364" s="43"/>
    </row>
    <row r="1365" spans="3:11" ht="15" customHeight="1" x14ac:dyDescent="0.3">
      <c r="C1365" s="47"/>
      <c r="D1365" s="36"/>
      <c r="E1365" s="46"/>
      <c r="F1365" s="46"/>
      <c r="G1365" s="48"/>
      <c r="H1365" s="48"/>
      <c r="I1365" s="48"/>
      <c r="J1365" s="28"/>
      <c r="K1365" s="43"/>
    </row>
    <row r="1366" spans="3:11" ht="15" customHeight="1" x14ac:dyDescent="0.3">
      <c r="C1366" s="47"/>
      <c r="D1366" s="36"/>
      <c r="E1366" s="46"/>
      <c r="F1366" s="46"/>
      <c r="G1366" s="48"/>
      <c r="H1366" s="48"/>
      <c r="I1366" s="48"/>
      <c r="J1366" s="28"/>
      <c r="K1366" s="43"/>
    </row>
    <row r="1367" spans="3:11" ht="15" customHeight="1" x14ac:dyDescent="0.3">
      <c r="C1367" s="47"/>
      <c r="D1367" s="36"/>
      <c r="E1367" s="46"/>
      <c r="F1367" s="46"/>
      <c r="G1367" s="48"/>
      <c r="H1367" s="48"/>
      <c r="I1367" s="48"/>
      <c r="J1367" s="28"/>
      <c r="K1367" s="43"/>
    </row>
    <row r="1368" spans="3:11" ht="15" customHeight="1" x14ac:dyDescent="0.3">
      <c r="C1368" s="47"/>
      <c r="D1368" s="36"/>
      <c r="E1368" s="46"/>
      <c r="F1368" s="46"/>
      <c r="G1368" s="48"/>
      <c r="H1368" s="48"/>
      <c r="I1368" s="48"/>
      <c r="J1368" s="28"/>
      <c r="K1368" s="43"/>
    </row>
    <row r="1369" spans="3:11" ht="15" customHeight="1" x14ac:dyDescent="0.3">
      <c r="C1369" s="47"/>
      <c r="D1369" s="36"/>
      <c r="E1369" s="46"/>
      <c r="F1369" s="46"/>
      <c r="G1369" s="48"/>
      <c r="H1369" s="48"/>
      <c r="I1369" s="48"/>
      <c r="J1369" s="28"/>
      <c r="K1369" s="43"/>
    </row>
    <row r="1370" spans="3:11" ht="15" customHeight="1" x14ac:dyDescent="0.3">
      <c r="C1370" s="47"/>
      <c r="D1370" s="36"/>
      <c r="E1370" s="46"/>
      <c r="F1370" s="46"/>
      <c r="G1370" s="48"/>
      <c r="H1370" s="48"/>
      <c r="I1370" s="48"/>
      <c r="J1370" s="28"/>
      <c r="K1370" s="43"/>
    </row>
    <row r="1371" spans="3:11" ht="15" customHeight="1" x14ac:dyDescent="0.3">
      <c r="C1371" s="47"/>
      <c r="D1371" s="36"/>
      <c r="E1371" s="46"/>
      <c r="F1371" s="46"/>
      <c r="G1371" s="48"/>
      <c r="H1371" s="48"/>
      <c r="I1371" s="48"/>
      <c r="J1371" s="28"/>
      <c r="K1371" s="43"/>
    </row>
    <row r="1372" spans="3:11" ht="15" customHeight="1" x14ac:dyDescent="0.3">
      <c r="C1372" s="47"/>
      <c r="D1372" s="36"/>
      <c r="E1372" s="46"/>
      <c r="F1372" s="46"/>
      <c r="G1372" s="48"/>
      <c r="H1372" s="48"/>
      <c r="I1372" s="48"/>
      <c r="J1372" s="28"/>
      <c r="K1372" s="43"/>
    </row>
    <row r="1373" spans="3:11" ht="15" customHeight="1" x14ac:dyDescent="0.3">
      <c r="C1373" s="47"/>
      <c r="D1373" s="36"/>
      <c r="E1373" s="46"/>
      <c r="F1373" s="46"/>
      <c r="G1373" s="48"/>
      <c r="H1373" s="48"/>
      <c r="I1373" s="48"/>
      <c r="J1373" s="28"/>
      <c r="K1373" s="43"/>
    </row>
    <row r="1374" spans="3:11" ht="15" customHeight="1" x14ac:dyDescent="0.3">
      <c r="C1374" s="47"/>
      <c r="D1374" s="36"/>
      <c r="E1374" s="46"/>
      <c r="F1374" s="46"/>
      <c r="G1374" s="48"/>
      <c r="H1374" s="48"/>
      <c r="I1374" s="48"/>
      <c r="J1374" s="28"/>
      <c r="K1374" s="43"/>
    </row>
    <row r="1375" spans="3:11" ht="15" customHeight="1" x14ac:dyDescent="0.3">
      <c r="C1375" s="47"/>
      <c r="D1375" s="36"/>
      <c r="E1375" s="46"/>
      <c r="F1375" s="46"/>
      <c r="G1375" s="48"/>
      <c r="H1375" s="48"/>
      <c r="I1375" s="48"/>
      <c r="J1375" s="28"/>
      <c r="K1375" s="43"/>
    </row>
    <row r="1376" spans="3:11" ht="15" customHeight="1" x14ac:dyDescent="0.3">
      <c r="C1376" s="47"/>
      <c r="D1376" s="36"/>
      <c r="E1376" s="46"/>
      <c r="F1376" s="46"/>
      <c r="G1376" s="48"/>
      <c r="H1376" s="48"/>
      <c r="I1376" s="48"/>
      <c r="J1376" s="28"/>
      <c r="K1376" s="43"/>
    </row>
    <row r="1377" spans="3:11" ht="15" customHeight="1" x14ac:dyDescent="0.3">
      <c r="C1377" s="47"/>
      <c r="D1377" s="36"/>
      <c r="E1377" s="46"/>
      <c r="F1377" s="46"/>
      <c r="G1377" s="48"/>
      <c r="H1377" s="48"/>
      <c r="I1377" s="48"/>
      <c r="J1377" s="28"/>
      <c r="K1377" s="43"/>
    </row>
    <row r="1378" spans="3:11" ht="15" customHeight="1" x14ac:dyDescent="0.3">
      <c r="C1378" s="47"/>
      <c r="D1378" s="36"/>
      <c r="E1378" s="46"/>
      <c r="F1378" s="46"/>
      <c r="G1378" s="48"/>
      <c r="H1378" s="48"/>
      <c r="I1378" s="48"/>
      <c r="J1378" s="28"/>
      <c r="K1378" s="43"/>
    </row>
    <row r="1379" spans="3:11" ht="15" customHeight="1" x14ac:dyDescent="0.3">
      <c r="C1379" s="47"/>
      <c r="D1379" s="36"/>
      <c r="E1379" s="46"/>
      <c r="F1379" s="46"/>
      <c r="G1379" s="48"/>
      <c r="H1379" s="48"/>
      <c r="I1379" s="48"/>
      <c r="J1379" s="28"/>
      <c r="K1379" s="43"/>
    </row>
    <row r="1380" spans="3:11" ht="15" customHeight="1" x14ac:dyDescent="0.3">
      <c r="C1380" s="47"/>
      <c r="D1380" s="36"/>
      <c r="E1380" s="46"/>
      <c r="F1380" s="46"/>
      <c r="G1380" s="48"/>
      <c r="H1380" s="48"/>
      <c r="I1380" s="48"/>
      <c r="J1380" s="28"/>
      <c r="K1380" s="43"/>
    </row>
    <row r="1381" spans="3:11" ht="15" customHeight="1" x14ac:dyDescent="0.3">
      <c r="C1381" s="47"/>
      <c r="D1381" s="36"/>
      <c r="E1381" s="46"/>
      <c r="F1381" s="46"/>
      <c r="G1381" s="48"/>
      <c r="H1381" s="48"/>
      <c r="I1381" s="48"/>
      <c r="J1381" s="28"/>
      <c r="K1381" s="43"/>
    </row>
    <row r="1382" spans="3:11" ht="15" customHeight="1" x14ac:dyDescent="0.3">
      <c r="C1382" s="47"/>
      <c r="D1382" s="36"/>
      <c r="E1382" s="46"/>
      <c r="F1382" s="46"/>
      <c r="G1382" s="48"/>
      <c r="H1382" s="48"/>
      <c r="I1382" s="48"/>
      <c r="J1382" s="28"/>
      <c r="K1382" s="43"/>
    </row>
    <row r="1383" spans="3:11" ht="15" customHeight="1" x14ac:dyDescent="0.3">
      <c r="C1383" s="47"/>
      <c r="D1383" s="36"/>
      <c r="E1383" s="46"/>
      <c r="F1383" s="46"/>
      <c r="G1383" s="48"/>
      <c r="H1383" s="48"/>
      <c r="I1383" s="48"/>
      <c r="J1383" s="28"/>
      <c r="K1383" s="43"/>
    </row>
    <row r="1384" spans="3:11" ht="15" customHeight="1" x14ac:dyDescent="0.3">
      <c r="C1384" s="47"/>
      <c r="D1384" s="36"/>
      <c r="E1384" s="46"/>
      <c r="F1384" s="46"/>
      <c r="G1384" s="48"/>
      <c r="H1384" s="48"/>
      <c r="I1384" s="48"/>
      <c r="J1384" s="28"/>
      <c r="K1384" s="43"/>
    </row>
    <row r="1385" spans="3:11" ht="15" customHeight="1" x14ac:dyDescent="0.3">
      <c r="C1385" s="47"/>
      <c r="D1385" s="36"/>
      <c r="E1385" s="46"/>
      <c r="F1385" s="46"/>
      <c r="G1385" s="48"/>
      <c r="H1385" s="48"/>
      <c r="I1385" s="48"/>
      <c r="J1385" s="28"/>
      <c r="K1385" s="43"/>
    </row>
    <row r="1386" spans="3:11" ht="15" customHeight="1" x14ac:dyDescent="0.3">
      <c r="C1386" s="47"/>
      <c r="D1386" s="36"/>
      <c r="E1386" s="46"/>
      <c r="F1386" s="46"/>
      <c r="G1386" s="48"/>
      <c r="H1386" s="48"/>
      <c r="I1386" s="48"/>
      <c r="J1386" s="28"/>
      <c r="K1386" s="43"/>
    </row>
    <row r="1387" spans="3:11" ht="15" customHeight="1" x14ac:dyDescent="0.3">
      <c r="C1387" s="47"/>
      <c r="D1387" s="36"/>
      <c r="E1387" s="46"/>
      <c r="F1387" s="46"/>
      <c r="G1387" s="48"/>
      <c r="H1387" s="48"/>
      <c r="I1387" s="48"/>
      <c r="J1387" s="28"/>
      <c r="K1387" s="43"/>
    </row>
    <row r="1388" spans="3:11" ht="15" customHeight="1" x14ac:dyDescent="0.3">
      <c r="C1388" s="47"/>
      <c r="D1388" s="36"/>
      <c r="E1388" s="46"/>
      <c r="F1388" s="46"/>
      <c r="G1388" s="48"/>
      <c r="H1388" s="48"/>
      <c r="I1388" s="48"/>
      <c r="J1388" s="28"/>
      <c r="K1388" s="43"/>
    </row>
    <row r="1389" spans="3:11" ht="15" customHeight="1" x14ac:dyDescent="0.3">
      <c r="C1389" s="47"/>
      <c r="D1389" s="36"/>
      <c r="E1389" s="46"/>
      <c r="F1389" s="46"/>
      <c r="G1389" s="48"/>
      <c r="H1389" s="48"/>
      <c r="I1389" s="48"/>
      <c r="J1389" s="28"/>
      <c r="K1389" s="43"/>
    </row>
    <row r="1390" spans="3:11" ht="15" customHeight="1" x14ac:dyDescent="0.3">
      <c r="C1390" s="47"/>
      <c r="D1390" s="36"/>
      <c r="E1390" s="46"/>
      <c r="F1390" s="46"/>
      <c r="G1390" s="48"/>
      <c r="H1390" s="48"/>
      <c r="I1390" s="48"/>
      <c r="J1390" s="28"/>
      <c r="K1390" s="43"/>
    </row>
    <row r="1391" spans="3:11" ht="15" customHeight="1" x14ac:dyDescent="0.3">
      <c r="C1391" s="47"/>
      <c r="D1391" s="36"/>
      <c r="E1391" s="46"/>
      <c r="F1391" s="46"/>
      <c r="G1391" s="48"/>
      <c r="H1391" s="48"/>
      <c r="I1391" s="48"/>
      <c r="J1391" s="28"/>
      <c r="K1391" s="43"/>
    </row>
    <row r="1392" spans="3:11" ht="15" customHeight="1" x14ac:dyDescent="0.3">
      <c r="C1392" s="47"/>
      <c r="D1392" s="36"/>
      <c r="E1392" s="46"/>
      <c r="F1392" s="46"/>
      <c r="G1392" s="48"/>
      <c r="H1392" s="48"/>
      <c r="I1392" s="48"/>
      <c r="J1392" s="28"/>
      <c r="K1392" s="43"/>
    </row>
    <row r="1393" spans="3:11" ht="15" customHeight="1" x14ac:dyDescent="0.3">
      <c r="C1393" s="47"/>
      <c r="D1393" s="36"/>
      <c r="E1393" s="46"/>
      <c r="F1393" s="46"/>
      <c r="G1393" s="48"/>
      <c r="H1393" s="48"/>
      <c r="I1393" s="48"/>
      <c r="J1393" s="28"/>
      <c r="K1393" s="43"/>
    </row>
    <row r="1394" spans="3:11" ht="15" customHeight="1" x14ac:dyDescent="0.3">
      <c r="C1394" s="47"/>
      <c r="D1394" s="36"/>
      <c r="E1394" s="46"/>
      <c r="F1394" s="46"/>
      <c r="G1394" s="48"/>
      <c r="H1394" s="48"/>
      <c r="I1394" s="48"/>
      <c r="J1394" s="28"/>
      <c r="K1394" s="43"/>
    </row>
    <row r="1395" spans="3:11" ht="15" customHeight="1" x14ac:dyDescent="0.3">
      <c r="C1395" s="47"/>
      <c r="D1395" s="36"/>
      <c r="E1395" s="46"/>
      <c r="F1395" s="46"/>
      <c r="G1395" s="48"/>
      <c r="H1395" s="48"/>
      <c r="I1395" s="48"/>
      <c r="J1395" s="28"/>
      <c r="K1395" s="43"/>
    </row>
    <row r="1396" spans="3:11" ht="15" customHeight="1" x14ac:dyDescent="0.3">
      <c r="C1396" s="47"/>
      <c r="D1396" s="36"/>
      <c r="E1396" s="46"/>
      <c r="F1396" s="46"/>
      <c r="G1396" s="48"/>
      <c r="H1396" s="48"/>
      <c r="I1396" s="48"/>
      <c r="J1396" s="28"/>
      <c r="K1396" s="43"/>
    </row>
    <row r="1397" spans="3:11" ht="15" customHeight="1" x14ac:dyDescent="0.3">
      <c r="C1397" s="47"/>
      <c r="D1397" s="36"/>
      <c r="E1397" s="46"/>
      <c r="F1397" s="46"/>
      <c r="G1397" s="48"/>
      <c r="H1397" s="48"/>
      <c r="I1397" s="48"/>
      <c r="J1397" s="28"/>
      <c r="K1397" s="43"/>
    </row>
    <row r="1398" spans="3:11" ht="15" customHeight="1" x14ac:dyDescent="0.3">
      <c r="C1398" s="47"/>
      <c r="D1398" s="36"/>
      <c r="E1398" s="46"/>
      <c r="F1398" s="46"/>
      <c r="G1398" s="48"/>
      <c r="H1398" s="48"/>
      <c r="I1398" s="48"/>
      <c r="J1398" s="28"/>
      <c r="K1398" s="43"/>
    </row>
    <row r="1399" spans="3:11" ht="15" customHeight="1" x14ac:dyDescent="0.3">
      <c r="C1399" s="47"/>
      <c r="D1399" s="36"/>
      <c r="E1399" s="46"/>
      <c r="F1399" s="46"/>
      <c r="G1399" s="48"/>
      <c r="H1399" s="48"/>
      <c r="I1399" s="48"/>
      <c r="J1399" s="28"/>
      <c r="K1399" s="43"/>
    </row>
    <row r="1400" spans="3:11" ht="15" customHeight="1" x14ac:dyDescent="0.3">
      <c r="C1400" s="47"/>
      <c r="D1400" s="36"/>
      <c r="E1400" s="46"/>
      <c r="F1400" s="46"/>
      <c r="G1400" s="48"/>
      <c r="H1400" s="48"/>
      <c r="I1400" s="48"/>
      <c r="J1400" s="28"/>
      <c r="K1400" s="43"/>
    </row>
    <row r="1401" spans="3:11" ht="15" customHeight="1" x14ac:dyDescent="0.3">
      <c r="C1401" s="47"/>
      <c r="D1401" s="36"/>
      <c r="E1401" s="46"/>
      <c r="F1401" s="46"/>
      <c r="G1401" s="48"/>
      <c r="H1401" s="48"/>
      <c r="I1401" s="48"/>
      <c r="J1401" s="28"/>
      <c r="K1401" s="43"/>
    </row>
    <row r="1402" spans="3:11" ht="15" customHeight="1" x14ac:dyDescent="0.3">
      <c r="C1402" s="47"/>
      <c r="D1402" s="36"/>
      <c r="E1402" s="46"/>
      <c r="F1402" s="46"/>
      <c r="G1402" s="48"/>
      <c r="H1402" s="48"/>
      <c r="I1402" s="48"/>
      <c r="J1402" s="28"/>
      <c r="K1402" s="43"/>
    </row>
    <row r="1403" spans="3:11" ht="15" customHeight="1" x14ac:dyDescent="0.3">
      <c r="C1403" s="47"/>
      <c r="D1403" s="36"/>
      <c r="E1403" s="46"/>
      <c r="F1403" s="46"/>
      <c r="G1403" s="48"/>
      <c r="H1403" s="48"/>
      <c r="I1403" s="48"/>
      <c r="J1403" s="28"/>
      <c r="K1403" s="43"/>
    </row>
    <row r="1404" spans="3:11" ht="15" customHeight="1" x14ac:dyDescent="0.3">
      <c r="C1404" s="47"/>
      <c r="D1404" s="36"/>
      <c r="E1404" s="46"/>
      <c r="F1404" s="46"/>
      <c r="G1404" s="48"/>
      <c r="H1404" s="48"/>
      <c r="I1404" s="48"/>
      <c r="J1404" s="28"/>
      <c r="K1404" s="43"/>
    </row>
    <row r="1405" spans="3:11" ht="15" customHeight="1" x14ac:dyDescent="0.3">
      <c r="C1405" s="47"/>
      <c r="D1405" s="36"/>
      <c r="E1405" s="46"/>
      <c r="F1405" s="46"/>
      <c r="G1405" s="48"/>
      <c r="H1405" s="48"/>
      <c r="I1405" s="48"/>
      <c r="J1405" s="28"/>
      <c r="K1405" s="43"/>
    </row>
    <row r="1406" spans="3:11" ht="15" customHeight="1" x14ac:dyDescent="0.3">
      <c r="C1406" s="47"/>
      <c r="D1406" s="36"/>
      <c r="E1406" s="46"/>
      <c r="F1406" s="46"/>
      <c r="G1406" s="48"/>
      <c r="H1406" s="48"/>
      <c r="I1406" s="48"/>
      <c r="J1406" s="28"/>
      <c r="K1406" s="43"/>
    </row>
    <row r="1407" spans="3:11" ht="15" customHeight="1" x14ac:dyDescent="0.3">
      <c r="C1407" s="47"/>
      <c r="D1407" s="36"/>
      <c r="E1407" s="46"/>
      <c r="F1407" s="46"/>
      <c r="G1407" s="48"/>
      <c r="H1407" s="48"/>
      <c r="I1407" s="48"/>
      <c r="J1407" s="28"/>
      <c r="K1407" s="43"/>
    </row>
    <row r="1408" spans="3:11" ht="15" customHeight="1" x14ac:dyDescent="0.3">
      <c r="C1408" s="47"/>
      <c r="D1408" s="36"/>
      <c r="E1408" s="46"/>
      <c r="F1408" s="46"/>
      <c r="G1408" s="48"/>
      <c r="H1408" s="48"/>
      <c r="I1408" s="48"/>
      <c r="J1408" s="28"/>
      <c r="K1408" s="43"/>
    </row>
    <row r="1409" spans="3:11" ht="15" customHeight="1" x14ac:dyDescent="0.3">
      <c r="C1409" s="47"/>
      <c r="D1409" s="36"/>
      <c r="E1409" s="46"/>
      <c r="F1409" s="46"/>
      <c r="G1409" s="48"/>
      <c r="H1409" s="48"/>
      <c r="I1409" s="48"/>
      <c r="J1409" s="28"/>
      <c r="K1409" s="43"/>
    </row>
    <row r="1410" spans="3:11" ht="15" customHeight="1" x14ac:dyDescent="0.3">
      <c r="C1410" s="47"/>
      <c r="D1410" s="36"/>
      <c r="E1410" s="46"/>
      <c r="F1410" s="46"/>
      <c r="G1410" s="48"/>
      <c r="H1410" s="48"/>
      <c r="I1410" s="48"/>
      <c r="J1410" s="28"/>
      <c r="K1410" s="43"/>
    </row>
    <row r="1411" spans="3:11" ht="15" customHeight="1" x14ac:dyDescent="0.3">
      <c r="C1411" s="47"/>
      <c r="D1411" s="36"/>
      <c r="E1411" s="46"/>
      <c r="F1411" s="46"/>
      <c r="G1411" s="48"/>
      <c r="H1411" s="48"/>
      <c r="I1411" s="48"/>
      <c r="J1411" s="28"/>
      <c r="K1411" s="43"/>
    </row>
    <row r="1412" spans="3:11" ht="15" customHeight="1" x14ac:dyDescent="0.3">
      <c r="C1412" s="47"/>
      <c r="D1412" s="36"/>
      <c r="E1412" s="46"/>
      <c r="F1412" s="46"/>
      <c r="G1412" s="48"/>
      <c r="H1412" s="48"/>
      <c r="I1412" s="48"/>
      <c r="J1412" s="28"/>
      <c r="K1412" s="43"/>
    </row>
    <row r="1413" spans="3:11" ht="15" customHeight="1" x14ac:dyDescent="0.3">
      <c r="C1413" s="47"/>
      <c r="D1413" s="36"/>
      <c r="E1413" s="46"/>
      <c r="F1413" s="46"/>
      <c r="G1413" s="48"/>
      <c r="H1413" s="48"/>
      <c r="I1413" s="48"/>
      <c r="J1413" s="28"/>
      <c r="K1413" s="43"/>
    </row>
    <row r="1414" spans="3:11" ht="15" customHeight="1" x14ac:dyDescent="0.3">
      <c r="C1414" s="47"/>
      <c r="D1414" s="36"/>
      <c r="E1414" s="46"/>
      <c r="F1414" s="46"/>
      <c r="G1414" s="48"/>
      <c r="H1414" s="48"/>
      <c r="I1414" s="48"/>
      <c r="J1414" s="28"/>
      <c r="K1414" s="43"/>
    </row>
    <row r="1415" spans="3:11" ht="15" customHeight="1" x14ac:dyDescent="0.3">
      <c r="C1415" s="47"/>
      <c r="D1415" s="36"/>
      <c r="E1415" s="46"/>
      <c r="F1415" s="46"/>
      <c r="G1415" s="48"/>
      <c r="H1415" s="48"/>
      <c r="I1415" s="48"/>
      <c r="J1415" s="28"/>
      <c r="K1415" s="43"/>
    </row>
    <row r="1416" spans="3:11" ht="15" customHeight="1" x14ac:dyDescent="0.3">
      <c r="C1416" s="47"/>
      <c r="D1416" s="36"/>
      <c r="E1416" s="46"/>
      <c r="F1416" s="46"/>
      <c r="G1416" s="48"/>
      <c r="H1416" s="48"/>
      <c r="I1416" s="48"/>
      <c r="J1416" s="28"/>
      <c r="K1416" s="43"/>
    </row>
    <row r="1417" spans="3:11" ht="15" customHeight="1" x14ac:dyDescent="0.3">
      <c r="C1417" s="47"/>
      <c r="D1417" s="36"/>
      <c r="E1417" s="46"/>
      <c r="F1417" s="46"/>
      <c r="G1417" s="48"/>
      <c r="H1417" s="48"/>
      <c r="I1417" s="48"/>
      <c r="J1417" s="28"/>
      <c r="K1417" s="43"/>
    </row>
    <row r="1418" spans="3:11" ht="15" customHeight="1" x14ac:dyDescent="0.3">
      <c r="C1418" s="47"/>
      <c r="D1418" s="36"/>
      <c r="E1418" s="46"/>
      <c r="F1418" s="46"/>
      <c r="G1418" s="48"/>
      <c r="H1418" s="48"/>
      <c r="I1418" s="48"/>
      <c r="J1418" s="28"/>
      <c r="K1418" s="43"/>
    </row>
    <row r="1419" spans="3:11" ht="15" customHeight="1" x14ac:dyDescent="0.3">
      <c r="C1419" s="47"/>
      <c r="D1419" s="36"/>
      <c r="E1419" s="46"/>
      <c r="F1419" s="46"/>
      <c r="G1419" s="48"/>
      <c r="H1419" s="48"/>
      <c r="I1419" s="48"/>
      <c r="J1419" s="28"/>
      <c r="K1419" s="43"/>
    </row>
    <row r="1420" spans="3:11" ht="15" customHeight="1" x14ac:dyDescent="0.3">
      <c r="C1420" s="47"/>
      <c r="D1420" s="36"/>
      <c r="E1420" s="46"/>
      <c r="F1420" s="46"/>
      <c r="G1420" s="48"/>
      <c r="H1420" s="48"/>
      <c r="I1420" s="48"/>
      <c r="J1420" s="28"/>
      <c r="K1420" s="43"/>
    </row>
    <row r="1421" spans="3:11" ht="15" customHeight="1" x14ac:dyDescent="0.3">
      <c r="C1421" s="47"/>
      <c r="D1421" s="36"/>
      <c r="E1421" s="46"/>
      <c r="F1421" s="46"/>
      <c r="G1421" s="48"/>
      <c r="H1421" s="48"/>
      <c r="I1421" s="48"/>
      <c r="J1421" s="28"/>
      <c r="K1421" s="43"/>
    </row>
    <row r="1422" spans="3:11" ht="15" customHeight="1" x14ac:dyDescent="0.3">
      <c r="C1422" s="47"/>
      <c r="D1422" s="36"/>
      <c r="E1422" s="46"/>
      <c r="F1422" s="46"/>
      <c r="G1422" s="48"/>
      <c r="H1422" s="48"/>
      <c r="I1422" s="48"/>
      <c r="J1422" s="28"/>
      <c r="K1422" s="43"/>
    </row>
    <row r="1423" spans="3:11" ht="15" customHeight="1" x14ac:dyDescent="0.3">
      <c r="C1423" s="47"/>
      <c r="D1423" s="36"/>
      <c r="E1423" s="46"/>
      <c r="F1423" s="46"/>
      <c r="G1423" s="48"/>
      <c r="H1423" s="48"/>
      <c r="I1423" s="48"/>
      <c r="J1423" s="28"/>
      <c r="K1423" s="43"/>
    </row>
    <row r="1424" spans="3:11" ht="15" customHeight="1" x14ac:dyDescent="0.3">
      <c r="C1424" s="47"/>
      <c r="D1424" s="36"/>
      <c r="E1424" s="46"/>
      <c r="F1424" s="46"/>
      <c r="G1424" s="48"/>
      <c r="H1424" s="48"/>
      <c r="I1424" s="48"/>
      <c r="J1424" s="28"/>
      <c r="K1424" s="43"/>
    </row>
    <row r="1425" spans="3:11" ht="15" customHeight="1" x14ac:dyDescent="0.3">
      <c r="C1425" s="47"/>
      <c r="D1425" s="36"/>
      <c r="E1425" s="46"/>
      <c r="F1425" s="46"/>
      <c r="G1425" s="48"/>
      <c r="H1425" s="48"/>
      <c r="I1425" s="48"/>
      <c r="J1425" s="28"/>
      <c r="K1425" s="43"/>
    </row>
    <row r="1426" spans="3:11" ht="15" customHeight="1" x14ac:dyDescent="0.3">
      <c r="C1426" s="47"/>
      <c r="D1426" s="36"/>
      <c r="E1426" s="46"/>
      <c r="F1426" s="46"/>
      <c r="G1426" s="48"/>
      <c r="H1426" s="48"/>
      <c r="I1426" s="48"/>
      <c r="J1426" s="28"/>
      <c r="K1426" s="43"/>
    </row>
    <row r="1427" spans="3:11" ht="15" customHeight="1" x14ac:dyDescent="0.3">
      <c r="C1427" s="47"/>
      <c r="D1427" s="36"/>
      <c r="E1427" s="46"/>
      <c r="F1427" s="46"/>
      <c r="G1427" s="48"/>
      <c r="H1427" s="48"/>
      <c r="I1427" s="48"/>
      <c r="J1427" s="28"/>
      <c r="K1427" s="43"/>
    </row>
    <row r="1428" spans="3:11" ht="15" customHeight="1" x14ac:dyDescent="0.3">
      <c r="C1428" s="47"/>
      <c r="D1428" s="36"/>
      <c r="E1428" s="46"/>
      <c r="F1428" s="46"/>
      <c r="G1428" s="48"/>
      <c r="H1428" s="48"/>
      <c r="I1428" s="48"/>
      <c r="J1428" s="28"/>
      <c r="K1428" s="43"/>
    </row>
    <row r="1429" spans="3:11" ht="15" customHeight="1" x14ac:dyDescent="0.3">
      <c r="C1429" s="47"/>
      <c r="D1429" s="36"/>
      <c r="E1429" s="46"/>
      <c r="F1429" s="46"/>
      <c r="G1429" s="48"/>
      <c r="H1429" s="48"/>
      <c r="I1429" s="48"/>
      <c r="J1429" s="28"/>
      <c r="K1429" s="43"/>
    </row>
    <row r="1430" spans="3:11" ht="15" customHeight="1" x14ac:dyDescent="0.3">
      <c r="C1430" s="47"/>
      <c r="D1430" s="36"/>
      <c r="E1430" s="46"/>
      <c r="F1430" s="46"/>
      <c r="G1430" s="48"/>
      <c r="H1430" s="48"/>
      <c r="I1430" s="48"/>
      <c r="J1430" s="28"/>
      <c r="K1430" s="43"/>
    </row>
    <row r="1431" spans="3:11" ht="15" customHeight="1" x14ac:dyDescent="0.3">
      <c r="C1431" s="47"/>
      <c r="D1431" s="36"/>
      <c r="E1431" s="46"/>
      <c r="F1431" s="46"/>
      <c r="G1431" s="48"/>
      <c r="H1431" s="48"/>
      <c r="I1431" s="48"/>
      <c r="J1431" s="28"/>
      <c r="K1431" s="43"/>
    </row>
    <row r="1432" spans="3:11" ht="15" customHeight="1" x14ac:dyDescent="0.3">
      <c r="C1432" s="47"/>
      <c r="D1432" s="36"/>
      <c r="E1432" s="46"/>
      <c r="F1432" s="46"/>
      <c r="G1432" s="48"/>
      <c r="H1432" s="48"/>
      <c r="I1432" s="48"/>
      <c r="J1432" s="28"/>
      <c r="K1432" s="43"/>
    </row>
    <row r="1433" spans="3:11" ht="15" customHeight="1" x14ac:dyDescent="0.3">
      <c r="C1433" s="47"/>
      <c r="D1433" s="36"/>
      <c r="E1433" s="46"/>
      <c r="F1433" s="46"/>
      <c r="G1433" s="48"/>
      <c r="H1433" s="48"/>
      <c r="I1433" s="48"/>
      <c r="J1433" s="28"/>
      <c r="K1433" s="43"/>
    </row>
    <row r="1434" spans="3:11" ht="15" customHeight="1" x14ac:dyDescent="0.3">
      <c r="C1434" s="47"/>
      <c r="D1434" s="36"/>
      <c r="E1434" s="46"/>
      <c r="F1434" s="46"/>
      <c r="G1434" s="48"/>
      <c r="H1434" s="48"/>
      <c r="I1434" s="48"/>
      <c r="J1434" s="28"/>
      <c r="K1434" s="43"/>
    </row>
    <row r="1435" spans="3:11" ht="15" customHeight="1" x14ac:dyDescent="0.3">
      <c r="C1435" s="47"/>
      <c r="D1435" s="36"/>
      <c r="E1435" s="46"/>
      <c r="F1435" s="46"/>
      <c r="G1435" s="48"/>
      <c r="H1435" s="48"/>
      <c r="I1435" s="48"/>
      <c r="J1435" s="28"/>
      <c r="K1435" s="43"/>
    </row>
    <row r="1436" spans="3:11" ht="15" customHeight="1" x14ac:dyDescent="0.3">
      <c r="C1436" s="47"/>
      <c r="D1436" s="36"/>
      <c r="E1436" s="46"/>
      <c r="F1436" s="46"/>
      <c r="G1436" s="48"/>
      <c r="H1436" s="48"/>
      <c r="I1436" s="48"/>
      <c r="J1436" s="28"/>
      <c r="K1436" s="43"/>
    </row>
    <row r="1437" spans="3:11" ht="15" customHeight="1" x14ac:dyDescent="0.3">
      <c r="C1437" s="47"/>
      <c r="D1437" s="36"/>
      <c r="E1437" s="46"/>
      <c r="F1437" s="46"/>
      <c r="G1437" s="48"/>
      <c r="H1437" s="48"/>
      <c r="I1437" s="48"/>
      <c r="J1437" s="28"/>
      <c r="K1437" s="43"/>
    </row>
    <row r="1438" spans="3:11" ht="15" customHeight="1" x14ac:dyDescent="0.3">
      <c r="C1438" s="47"/>
      <c r="D1438" s="36"/>
      <c r="E1438" s="46"/>
      <c r="F1438" s="46"/>
      <c r="G1438" s="48"/>
      <c r="H1438" s="48"/>
      <c r="I1438" s="48"/>
      <c r="J1438" s="28"/>
      <c r="K1438" s="43"/>
    </row>
    <row r="1439" spans="3:11" ht="15" customHeight="1" x14ac:dyDescent="0.3">
      <c r="C1439" s="47"/>
      <c r="D1439" s="36"/>
      <c r="E1439" s="46"/>
      <c r="F1439" s="46"/>
      <c r="G1439" s="48"/>
      <c r="H1439" s="48"/>
      <c r="I1439" s="48"/>
      <c r="J1439" s="28"/>
      <c r="K1439" s="43"/>
    </row>
    <row r="1440" spans="3:11" ht="15" customHeight="1" x14ac:dyDescent="0.3">
      <c r="C1440" s="47"/>
      <c r="D1440" s="36"/>
      <c r="E1440" s="46"/>
      <c r="F1440" s="46"/>
      <c r="G1440" s="48"/>
      <c r="H1440" s="48"/>
      <c r="I1440" s="48"/>
      <c r="J1440" s="28"/>
      <c r="K1440" s="43"/>
    </row>
    <row r="1441" spans="3:11" ht="15" customHeight="1" x14ac:dyDescent="0.3">
      <c r="C1441" s="47"/>
      <c r="D1441" s="36"/>
      <c r="E1441" s="46"/>
      <c r="F1441" s="46"/>
      <c r="G1441" s="48"/>
      <c r="H1441" s="48"/>
      <c r="I1441" s="48"/>
      <c r="J1441" s="28"/>
      <c r="K1441" s="43"/>
    </row>
    <row r="1442" spans="3:11" ht="15" customHeight="1" x14ac:dyDescent="0.3">
      <c r="C1442" s="47"/>
      <c r="D1442" s="36"/>
      <c r="E1442" s="46"/>
      <c r="F1442" s="46"/>
      <c r="G1442" s="48"/>
      <c r="H1442" s="48"/>
      <c r="I1442" s="48"/>
      <c r="J1442" s="28"/>
      <c r="K1442" s="43"/>
    </row>
    <row r="1443" spans="3:11" ht="15" customHeight="1" x14ac:dyDescent="0.3">
      <c r="C1443" s="47"/>
      <c r="D1443" s="36"/>
      <c r="E1443" s="46"/>
      <c r="F1443" s="46"/>
      <c r="G1443" s="48"/>
      <c r="H1443" s="48"/>
      <c r="I1443" s="48"/>
      <c r="J1443" s="28"/>
      <c r="K1443" s="43"/>
    </row>
    <row r="1444" spans="3:11" ht="15" customHeight="1" x14ac:dyDescent="0.3">
      <c r="C1444" s="47"/>
      <c r="D1444" s="36"/>
      <c r="E1444" s="46"/>
      <c r="F1444" s="46"/>
      <c r="G1444" s="48"/>
      <c r="H1444" s="48"/>
      <c r="I1444" s="48"/>
      <c r="J1444" s="28"/>
      <c r="K1444" s="43"/>
    </row>
    <row r="1445" spans="3:11" ht="15" customHeight="1" x14ac:dyDescent="0.3">
      <c r="C1445" s="47"/>
      <c r="D1445" s="36"/>
      <c r="E1445" s="46"/>
      <c r="F1445" s="46"/>
      <c r="G1445" s="48"/>
      <c r="H1445" s="48"/>
      <c r="I1445" s="48"/>
      <c r="J1445" s="28"/>
      <c r="K1445" s="43"/>
    </row>
    <row r="1446" spans="3:11" ht="15" customHeight="1" x14ac:dyDescent="0.3">
      <c r="C1446" s="47"/>
      <c r="D1446" s="36"/>
      <c r="E1446" s="46"/>
      <c r="F1446" s="46"/>
      <c r="G1446" s="48"/>
      <c r="H1446" s="48"/>
      <c r="I1446" s="48"/>
      <c r="J1446" s="28"/>
      <c r="K1446" s="43"/>
    </row>
    <row r="1447" spans="3:11" ht="15" customHeight="1" x14ac:dyDescent="0.3">
      <c r="C1447" s="47"/>
      <c r="D1447" s="36"/>
      <c r="E1447" s="46"/>
      <c r="F1447" s="46"/>
      <c r="G1447" s="48"/>
      <c r="H1447" s="48"/>
      <c r="I1447" s="48"/>
      <c r="J1447" s="28"/>
      <c r="K1447" s="43"/>
    </row>
    <row r="1448" spans="3:11" ht="15" customHeight="1" x14ac:dyDescent="0.3">
      <c r="C1448" s="47"/>
      <c r="D1448" s="36"/>
      <c r="E1448" s="46"/>
      <c r="F1448" s="46"/>
      <c r="G1448" s="48"/>
      <c r="H1448" s="48"/>
      <c r="I1448" s="48"/>
      <c r="J1448" s="28"/>
      <c r="K1448" s="43"/>
    </row>
    <row r="1449" spans="3:11" ht="15" customHeight="1" x14ac:dyDescent="0.3">
      <c r="C1449" s="47"/>
      <c r="D1449" s="36"/>
      <c r="E1449" s="46"/>
      <c r="F1449" s="46"/>
      <c r="G1449" s="48"/>
      <c r="H1449" s="48"/>
      <c r="I1449" s="48"/>
      <c r="J1449" s="28"/>
      <c r="K1449" s="43"/>
    </row>
    <row r="1450" spans="3:11" ht="15" customHeight="1" x14ac:dyDescent="0.3">
      <c r="C1450" s="47"/>
      <c r="D1450" s="36"/>
      <c r="E1450" s="46"/>
      <c r="F1450" s="46"/>
      <c r="G1450" s="48"/>
      <c r="H1450" s="48"/>
      <c r="I1450" s="48"/>
      <c r="J1450" s="28"/>
      <c r="K1450" s="43"/>
    </row>
    <row r="1451" spans="3:11" ht="15" customHeight="1" x14ac:dyDescent="0.3">
      <c r="C1451" s="47"/>
      <c r="D1451" s="36"/>
      <c r="E1451" s="46"/>
      <c r="F1451" s="46"/>
      <c r="G1451" s="48"/>
      <c r="H1451" s="48"/>
      <c r="I1451" s="48"/>
      <c r="J1451" s="28"/>
      <c r="K1451" s="43"/>
    </row>
    <row r="1452" spans="3:11" ht="15" customHeight="1" x14ac:dyDescent="0.3">
      <c r="C1452" s="47"/>
      <c r="D1452" s="36"/>
      <c r="E1452" s="46"/>
      <c r="F1452" s="46"/>
      <c r="G1452" s="48"/>
      <c r="H1452" s="48"/>
      <c r="I1452" s="48"/>
      <c r="J1452" s="28"/>
      <c r="K1452" s="43"/>
    </row>
    <row r="1453" spans="3:11" ht="15" customHeight="1" x14ac:dyDescent="0.3">
      <c r="C1453" s="47"/>
      <c r="D1453" s="36"/>
      <c r="E1453" s="46"/>
      <c r="F1453" s="46"/>
      <c r="G1453" s="48"/>
      <c r="H1453" s="48"/>
      <c r="I1453" s="48"/>
      <c r="J1453" s="28"/>
      <c r="K1453" s="43"/>
    </row>
    <row r="1454" spans="3:11" ht="15" customHeight="1" x14ac:dyDescent="0.3">
      <c r="C1454" s="47"/>
      <c r="D1454" s="36"/>
      <c r="E1454" s="46"/>
      <c r="F1454" s="46"/>
      <c r="G1454" s="48"/>
      <c r="H1454" s="48"/>
      <c r="I1454" s="48"/>
      <c r="J1454" s="28"/>
      <c r="K1454" s="43"/>
    </row>
    <row r="1455" spans="3:11" ht="15" customHeight="1" x14ac:dyDescent="0.3">
      <c r="C1455" s="47"/>
      <c r="D1455" s="36"/>
      <c r="E1455" s="46"/>
      <c r="F1455" s="46"/>
      <c r="G1455" s="48"/>
      <c r="H1455" s="48"/>
      <c r="I1455" s="48"/>
      <c r="J1455" s="28"/>
      <c r="K1455" s="43"/>
    </row>
    <row r="1456" spans="3:11" ht="15" customHeight="1" x14ac:dyDescent="0.3">
      <c r="C1456" s="47"/>
      <c r="D1456" s="36"/>
      <c r="E1456" s="46"/>
      <c r="F1456" s="46"/>
      <c r="G1456" s="48"/>
      <c r="H1456" s="48"/>
      <c r="I1456" s="48"/>
      <c r="J1456" s="28"/>
      <c r="K1456" s="43"/>
    </row>
    <row r="1457" spans="3:11" ht="15" customHeight="1" x14ac:dyDescent="0.3">
      <c r="C1457" s="47"/>
      <c r="D1457" s="36"/>
      <c r="E1457" s="46"/>
      <c r="F1457" s="46"/>
      <c r="G1457" s="48"/>
      <c r="H1457" s="48"/>
      <c r="I1457" s="48"/>
      <c r="J1457" s="28"/>
      <c r="K1457" s="43"/>
    </row>
    <row r="1458" spans="3:11" ht="15" customHeight="1" x14ac:dyDescent="0.3">
      <c r="C1458" s="47"/>
      <c r="D1458" s="36"/>
      <c r="E1458" s="46"/>
      <c r="F1458" s="46"/>
      <c r="G1458" s="48"/>
      <c r="H1458" s="48"/>
      <c r="I1458" s="48"/>
      <c r="J1458" s="28"/>
      <c r="K1458" s="43"/>
    </row>
    <row r="1459" spans="3:11" ht="15" customHeight="1" x14ac:dyDescent="0.3">
      <c r="C1459" s="47"/>
      <c r="D1459" s="36"/>
      <c r="E1459" s="46"/>
      <c r="F1459" s="46"/>
      <c r="G1459" s="48"/>
      <c r="H1459" s="48"/>
      <c r="I1459" s="48"/>
      <c r="J1459" s="28"/>
      <c r="K1459" s="43"/>
    </row>
    <row r="1460" spans="3:11" ht="15" customHeight="1" x14ac:dyDescent="0.3">
      <c r="C1460" s="47"/>
      <c r="D1460" s="36"/>
      <c r="E1460" s="46"/>
      <c r="F1460" s="46"/>
      <c r="G1460" s="48"/>
      <c r="H1460" s="48"/>
      <c r="I1460" s="48"/>
      <c r="J1460" s="28"/>
      <c r="K1460" s="43"/>
    </row>
    <row r="1461" spans="3:11" ht="15" customHeight="1" x14ac:dyDescent="0.3">
      <c r="C1461" s="47"/>
      <c r="D1461" s="36"/>
      <c r="E1461" s="46"/>
      <c r="F1461" s="46"/>
      <c r="G1461" s="48"/>
      <c r="H1461" s="48"/>
      <c r="I1461" s="48"/>
      <c r="J1461" s="28"/>
    </row>
    <row r="1462" spans="3:11" ht="15" customHeight="1" x14ac:dyDescent="0.3">
      <c r="C1462" s="47"/>
      <c r="D1462" s="36"/>
      <c r="E1462" s="46"/>
      <c r="F1462" s="46"/>
      <c r="G1462" s="48"/>
      <c r="H1462" s="48"/>
      <c r="I1462" s="48"/>
      <c r="J1462" s="28"/>
    </row>
    <row r="1463" spans="3:11" ht="15" customHeight="1" x14ac:dyDescent="0.3">
      <c r="C1463" s="47"/>
      <c r="D1463" s="36"/>
      <c r="E1463" s="46"/>
      <c r="F1463" s="46"/>
      <c r="G1463" s="48"/>
      <c r="H1463" s="48"/>
      <c r="I1463" s="48"/>
      <c r="J1463" s="28"/>
    </row>
    <row r="1464" spans="3:11" ht="15" customHeight="1" x14ac:dyDescent="0.3">
      <c r="C1464" s="47"/>
      <c r="D1464" s="36"/>
      <c r="E1464" s="46"/>
      <c r="F1464" s="46"/>
      <c r="G1464" s="48"/>
      <c r="H1464" s="48"/>
      <c r="I1464" s="48"/>
      <c r="J1464" s="28"/>
    </row>
    <row r="1465" spans="3:11" ht="15" customHeight="1" x14ac:dyDescent="0.3">
      <c r="C1465" s="47"/>
      <c r="D1465" s="36"/>
      <c r="E1465" s="46"/>
      <c r="F1465" s="46"/>
      <c r="G1465" s="48"/>
      <c r="H1465" s="48"/>
      <c r="I1465" s="48"/>
      <c r="J1465" s="28"/>
    </row>
    <row r="1466" spans="3:11" ht="15" customHeight="1" x14ac:dyDescent="0.3">
      <c r="C1466" s="47"/>
      <c r="D1466" s="36"/>
      <c r="E1466" s="46"/>
      <c r="F1466" s="46"/>
      <c r="G1466" s="48"/>
      <c r="H1466" s="48"/>
      <c r="I1466" s="48"/>
      <c r="J1466" s="28"/>
    </row>
    <row r="1467" spans="3:11" ht="15" customHeight="1" x14ac:dyDescent="0.3">
      <c r="C1467" s="47"/>
      <c r="D1467" s="36"/>
      <c r="E1467" s="46"/>
      <c r="F1467" s="46"/>
      <c r="G1467" s="48"/>
      <c r="H1467" s="48"/>
      <c r="I1467" s="48"/>
      <c r="J1467" s="28"/>
    </row>
    <row r="1468" spans="3:11" ht="15" customHeight="1" x14ac:dyDescent="0.3">
      <c r="C1468" s="47"/>
      <c r="D1468" s="36"/>
      <c r="E1468" s="46"/>
      <c r="F1468" s="46"/>
      <c r="G1468" s="48"/>
      <c r="H1468" s="48"/>
      <c r="I1468" s="48"/>
      <c r="J1468" s="28"/>
    </row>
    <row r="1469" spans="3:11" ht="15" customHeight="1" x14ac:dyDescent="0.3">
      <c r="C1469" s="47"/>
      <c r="D1469" s="36"/>
      <c r="E1469" s="46"/>
      <c r="F1469" s="46"/>
      <c r="G1469" s="48"/>
      <c r="H1469" s="48"/>
      <c r="I1469" s="48"/>
      <c r="J1469" s="28"/>
    </row>
    <row r="1470" spans="3:11" ht="15" customHeight="1" x14ac:dyDescent="0.3">
      <c r="C1470" s="47"/>
      <c r="D1470" s="36"/>
      <c r="E1470" s="46"/>
      <c r="F1470" s="46"/>
      <c r="G1470" s="48"/>
      <c r="H1470" s="48"/>
      <c r="I1470" s="48"/>
      <c r="J1470" s="28"/>
    </row>
    <row r="1471" spans="3:11" ht="15" customHeight="1" x14ac:dyDescent="0.3">
      <c r="C1471" s="47"/>
      <c r="D1471" s="36"/>
      <c r="E1471" s="46"/>
      <c r="F1471" s="46"/>
      <c r="G1471" s="48"/>
      <c r="H1471" s="48"/>
      <c r="I1471" s="48"/>
      <c r="J1471" s="28"/>
    </row>
    <row r="1472" spans="3:11" ht="15" customHeight="1" x14ac:dyDescent="0.3">
      <c r="C1472" s="47"/>
      <c r="D1472" s="36"/>
      <c r="E1472" s="46"/>
      <c r="F1472" s="46"/>
      <c r="G1472" s="48"/>
      <c r="H1472" s="48"/>
      <c r="I1472" s="48"/>
      <c r="J1472" s="28"/>
    </row>
    <row r="1473" spans="3:10" ht="15" customHeight="1" x14ac:dyDescent="0.3">
      <c r="C1473" s="47"/>
      <c r="D1473" s="36"/>
      <c r="E1473" s="46"/>
      <c r="F1473" s="46"/>
      <c r="G1473" s="48"/>
      <c r="H1473" s="48"/>
      <c r="I1473" s="48"/>
      <c r="J1473" s="28"/>
    </row>
    <row r="1474" spans="3:10" ht="15" customHeight="1" x14ac:dyDescent="0.3">
      <c r="C1474" s="47"/>
      <c r="D1474" s="36"/>
      <c r="E1474" s="46"/>
      <c r="F1474" s="46"/>
      <c r="G1474" s="48"/>
      <c r="H1474" s="48"/>
      <c r="I1474" s="48"/>
      <c r="J1474" s="28"/>
    </row>
    <row r="1475" spans="3:10" ht="15" customHeight="1" x14ac:dyDescent="0.3">
      <c r="C1475" s="47"/>
      <c r="D1475" s="36"/>
      <c r="E1475" s="46"/>
      <c r="F1475" s="46"/>
      <c r="G1475" s="48"/>
      <c r="H1475" s="48"/>
      <c r="I1475" s="48"/>
      <c r="J1475" s="28"/>
    </row>
    <row r="1476" spans="3:10" ht="15" customHeight="1" x14ac:dyDescent="0.3">
      <c r="C1476" s="47"/>
      <c r="D1476" s="36"/>
      <c r="E1476" s="46"/>
      <c r="F1476" s="46"/>
      <c r="G1476" s="48"/>
      <c r="H1476" s="48"/>
      <c r="I1476" s="48"/>
      <c r="J1476" s="28"/>
    </row>
    <row r="1477" spans="3:10" ht="15" customHeight="1" x14ac:dyDescent="0.3">
      <c r="C1477" s="47"/>
      <c r="D1477" s="36"/>
      <c r="E1477" s="46"/>
      <c r="F1477" s="46"/>
      <c r="G1477" s="48"/>
      <c r="H1477" s="48"/>
      <c r="I1477" s="48"/>
      <c r="J1477" s="28"/>
    </row>
    <row r="1478" spans="3:10" ht="15" customHeight="1" x14ac:dyDescent="0.3">
      <c r="C1478" s="47"/>
      <c r="D1478" s="36"/>
      <c r="E1478" s="46"/>
      <c r="F1478" s="46"/>
      <c r="G1478" s="48"/>
      <c r="H1478" s="48"/>
      <c r="I1478" s="48"/>
      <c r="J1478" s="28"/>
    </row>
    <row r="1479" spans="3:10" ht="15" customHeight="1" x14ac:dyDescent="0.3">
      <c r="C1479" s="47"/>
      <c r="D1479" s="36"/>
      <c r="E1479" s="46"/>
      <c r="F1479" s="46"/>
      <c r="G1479" s="48"/>
      <c r="H1479" s="48"/>
      <c r="I1479" s="48"/>
      <c r="J1479" s="28"/>
    </row>
  </sheetData>
  <autoFilter ref="A21:K611" xr:uid="{00000000-0001-0000-0000-000000000000}">
    <filterColumn colId="1" showButton="0"/>
    <filterColumn colId="2" showButton="0"/>
  </autoFilter>
  <mergeCells count="107">
    <mergeCell ref="B326:D326"/>
    <mergeCell ref="B11:I11"/>
    <mergeCell ref="B327:D327"/>
    <mergeCell ref="B328:I328"/>
    <mergeCell ref="B332:I332"/>
    <mergeCell ref="B358:I358"/>
    <mergeCell ref="B348:D348"/>
    <mergeCell ref="B453:I453"/>
    <mergeCell ref="B350:I350"/>
    <mergeCell ref="B365:I365"/>
    <mergeCell ref="B437:D437"/>
    <mergeCell ref="B443:I443"/>
    <mergeCell ref="B361:D361"/>
    <mergeCell ref="B23:I23"/>
    <mergeCell ref="B13:I13"/>
    <mergeCell ref="B14:I14"/>
    <mergeCell ref="B16:D16"/>
    <mergeCell ref="B18:I18"/>
    <mergeCell ref="B20:I20"/>
    <mergeCell ref="E16:E17"/>
    <mergeCell ref="F16:F17"/>
    <mergeCell ref="G16:G17"/>
    <mergeCell ref="H16:H17"/>
    <mergeCell ref="I16:I17"/>
    <mergeCell ref="B1:I1"/>
    <mergeCell ref="B7:I7"/>
    <mergeCell ref="B8:I8"/>
    <mergeCell ref="B9:I9"/>
    <mergeCell ref="G5:I5"/>
    <mergeCell ref="B3:I3"/>
    <mergeCell ref="B253:D253"/>
    <mergeCell ref="B277:D277"/>
    <mergeCell ref="B213:D213"/>
    <mergeCell ref="B272:I272"/>
    <mergeCell ref="B274:I274"/>
    <mergeCell ref="B254:D254"/>
    <mergeCell ref="B276:D276"/>
    <mergeCell ref="B263:I263"/>
    <mergeCell ref="B265:D265"/>
    <mergeCell ref="B266:D266"/>
    <mergeCell ref="B267:I267"/>
    <mergeCell ref="B255:I255"/>
    <mergeCell ref="B258:I258"/>
    <mergeCell ref="B214:C214"/>
    <mergeCell ref="B222:D222"/>
    <mergeCell ref="B12:I12"/>
    <mergeCell ref="B21:D21"/>
    <mergeCell ref="B22:D22"/>
    <mergeCell ref="B578:D578"/>
    <mergeCell ref="B325:I325"/>
    <mergeCell ref="B49:I49"/>
    <mergeCell ref="B221:I221"/>
    <mergeCell ref="B219:I219"/>
    <mergeCell ref="B215:I215"/>
    <mergeCell ref="B210:I210"/>
    <mergeCell ref="B278:I278"/>
    <mergeCell ref="B252:I252"/>
    <mergeCell ref="B234:I234"/>
    <mergeCell ref="B224:I224"/>
    <mergeCell ref="B279:I279"/>
    <mergeCell ref="B285:I285"/>
    <mergeCell ref="B359:I359"/>
    <mergeCell ref="B555:D555"/>
    <mergeCell ref="B223:D223"/>
    <mergeCell ref="B287:I287"/>
    <mergeCell ref="B282:I282"/>
    <mergeCell ref="B283:D283"/>
    <mergeCell ref="B284:D284"/>
    <mergeCell ref="B560:I560"/>
    <mergeCell ref="B556:D556"/>
    <mergeCell ref="B549:I549"/>
    <mergeCell ref="B349:D349"/>
    <mergeCell ref="B569:D569"/>
    <mergeCell ref="B557:I557"/>
    <mergeCell ref="B362:I362"/>
    <mergeCell ref="B570:D570"/>
    <mergeCell ref="B563:I563"/>
    <mergeCell ref="B565:I565"/>
    <mergeCell ref="B438:I438"/>
    <mergeCell ref="B561:D561"/>
    <mergeCell ref="B562:D562"/>
    <mergeCell ref="B552:I552"/>
    <mergeCell ref="B551:D551"/>
    <mergeCell ref="B322:I322"/>
    <mergeCell ref="B601:I601"/>
    <mergeCell ref="B353:I353"/>
    <mergeCell ref="B611:H611"/>
    <mergeCell ref="B610:I610"/>
    <mergeCell ref="B580:I580"/>
    <mergeCell ref="B573:I573"/>
    <mergeCell ref="B571:I571"/>
    <mergeCell ref="B609:I609"/>
    <mergeCell ref="B585:I585"/>
    <mergeCell ref="B584:I584"/>
    <mergeCell ref="B575:I575"/>
    <mergeCell ref="B600:D600"/>
    <mergeCell ref="B602:I602"/>
    <mergeCell ref="B608:D608"/>
    <mergeCell ref="B605:I605"/>
    <mergeCell ref="B599:D599"/>
    <mergeCell ref="B579:D579"/>
    <mergeCell ref="B360:D360"/>
    <mergeCell ref="B366:I366"/>
    <mergeCell ref="B554:I554"/>
    <mergeCell ref="B435:I435"/>
    <mergeCell ref="B436:D436"/>
    <mergeCell ref="B550:D550"/>
  </mergeCells>
  <phoneticPr fontId="12" type="noConversion"/>
  <pageMargins left="0.25" right="0.25" top="0.75" bottom="0.75" header="0" footer="0"/>
  <pageSetup paperSize="9" scale="76" orientation="portrait" cellComments="atEnd" r:id="rId1"/>
  <headerFooter>
    <oddFooter>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E4028-D857-46E6-AD77-24752AEAC828}">
  <dimension ref="A1:D6"/>
  <sheetViews>
    <sheetView workbookViewId="0">
      <selection activeCell="A6" sqref="A6"/>
    </sheetView>
  </sheetViews>
  <sheetFormatPr defaultRowHeight="15" x14ac:dyDescent="0.25"/>
  <cols>
    <col min="1" max="1" width="11.140625" bestFit="1" customWidth="1"/>
  </cols>
  <sheetData>
    <row r="1" spans="1:4" x14ac:dyDescent="0.25">
      <c r="A1">
        <v>30</v>
      </c>
      <c r="B1">
        <v>19900</v>
      </c>
      <c r="C1" s="9">
        <f>+B1/A1</f>
        <v>663.33333333333337</v>
      </c>
      <c r="D1">
        <f>+C1*A1</f>
        <v>19900</v>
      </c>
    </row>
    <row r="4" spans="1:4" x14ac:dyDescent="0.25">
      <c r="A4" s="87">
        <v>298000</v>
      </c>
    </row>
    <row r="6" spans="1:4" x14ac:dyDescent="0.25">
      <c r="A6">
        <f>+A4*40/100</f>
        <v>119200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60"/>
  <sheetViews>
    <sheetView workbookViewId="0">
      <pane ySplit="1" topLeftCell="A77" activePane="bottomLeft" state="frozen"/>
      <selection pane="bottomLeft" activeCell="B95" sqref="B95"/>
    </sheetView>
  </sheetViews>
  <sheetFormatPr defaultColWidth="14.42578125" defaultRowHeight="15" customHeight="1" x14ac:dyDescent="0.25"/>
  <cols>
    <col min="1" max="1" width="11.42578125" customWidth="1"/>
    <col min="2" max="2" width="21.5703125" customWidth="1"/>
    <col min="3" max="3" width="23.5703125" customWidth="1"/>
    <col min="4" max="4" width="22.140625" customWidth="1"/>
    <col min="5" max="7" width="8.7109375" customWidth="1"/>
    <col min="8" max="8" width="11.5703125" bestFit="1" customWidth="1"/>
    <col min="9" max="12" width="8.7109375" customWidth="1"/>
  </cols>
  <sheetData>
    <row r="1" spans="1:5" ht="15.75" customHeight="1" x14ac:dyDescent="0.25"/>
    <row r="2" spans="1:5" ht="15.75" customHeight="1" x14ac:dyDescent="0.25">
      <c r="A2" s="3">
        <v>44322200</v>
      </c>
      <c r="B2" s="4" t="s">
        <v>52</v>
      </c>
    </row>
    <row r="3" spans="1:5" ht="15.75" customHeight="1" x14ac:dyDescent="0.25">
      <c r="A3" s="3">
        <v>92111120</v>
      </c>
      <c r="B3" s="4" t="s">
        <v>53</v>
      </c>
    </row>
    <row r="4" spans="1:5" ht="15.75" customHeight="1" x14ac:dyDescent="0.25">
      <c r="A4" s="3">
        <v>76111200</v>
      </c>
      <c r="B4" s="4" t="s">
        <v>54</v>
      </c>
      <c r="D4" s="9"/>
    </row>
    <row r="5" spans="1:5" ht="15.75" customHeight="1" x14ac:dyDescent="0.25">
      <c r="A5" s="3">
        <v>71351380</v>
      </c>
      <c r="B5" s="4" t="s">
        <v>55</v>
      </c>
      <c r="D5" s="9"/>
    </row>
    <row r="6" spans="1:5" ht="15.75" customHeight="1" x14ac:dyDescent="0.25">
      <c r="A6" s="3" t="s">
        <v>58</v>
      </c>
      <c r="B6" s="4" t="s">
        <v>59</v>
      </c>
    </row>
    <row r="7" spans="1:5" ht="15.75" customHeight="1" x14ac:dyDescent="0.25">
      <c r="A7" s="3" t="s">
        <v>60</v>
      </c>
      <c r="B7" s="4" t="s">
        <v>61</v>
      </c>
    </row>
    <row r="8" spans="1:5" ht="15.75" customHeight="1" x14ac:dyDescent="0.25">
      <c r="B8" s="3"/>
      <c r="C8" s="4"/>
    </row>
    <row r="9" spans="1:5" ht="15.75" customHeight="1" x14ac:dyDescent="0.25">
      <c r="B9" s="3"/>
      <c r="C9" s="4"/>
    </row>
    <row r="10" spans="1:5" ht="15.75" customHeight="1" x14ac:dyDescent="0.25"/>
    <row r="11" spans="1:5" ht="15.75" customHeight="1" x14ac:dyDescent="0.25">
      <c r="A11" s="12">
        <v>50411120</v>
      </c>
      <c r="B11" s="13" t="s">
        <v>62</v>
      </c>
      <c r="C11" s="4"/>
      <c r="D11" s="11"/>
    </row>
    <row r="12" spans="1:5" ht="15.75" customHeight="1" x14ac:dyDescent="0.25">
      <c r="B12" s="3"/>
      <c r="C12" s="4"/>
      <c r="D12" s="11"/>
    </row>
    <row r="13" spans="1:5" ht="15.75" customHeight="1" x14ac:dyDescent="0.25">
      <c r="A13" s="14">
        <v>50531110</v>
      </c>
      <c r="B13" s="4" t="s">
        <v>63</v>
      </c>
      <c r="C13" s="1"/>
      <c r="D13" s="11"/>
      <c r="E13" s="1"/>
    </row>
    <row r="14" spans="1:5" ht="15.75" customHeight="1" x14ac:dyDescent="0.25">
      <c r="A14" s="14" t="s">
        <v>65</v>
      </c>
      <c r="B14" s="4" t="s">
        <v>64</v>
      </c>
      <c r="C14" s="4"/>
      <c r="D14" s="11"/>
      <c r="E14" s="1"/>
    </row>
    <row r="15" spans="1:5" ht="15.75" customHeight="1" x14ac:dyDescent="0.25">
      <c r="A15" s="14" t="s">
        <v>66</v>
      </c>
      <c r="B15" s="4" t="s">
        <v>51</v>
      </c>
      <c r="C15" s="1"/>
      <c r="D15" s="11"/>
      <c r="E15" s="1"/>
    </row>
    <row r="16" spans="1:5" ht="15.75" customHeight="1" x14ac:dyDescent="0.25">
      <c r="A16" s="14" t="s">
        <v>68</v>
      </c>
      <c r="B16" s="4" t="s">
        <v>67</v>
      </c>
      <c r="C16" s="1"/>
      <c r="D16" s="11"/>
      <c r="E16" s="1"/>
    </row>
    <row r="17" spans="1:5" ht="15.75" customHeight="1" x14ac:dyDescent="0.25">
      <c r="A17" s="14">
        <v>22211100</v>
      </c>
      <c r="B17" s="4" t="s">
        <v>69</v>
      </c>
      <c r="C17" s="4"/>
      <c r="D17" s="11"/>
      <c r="E17" s="1"/>
    </row>
    <row r="18" spans="1:5" ht="15.75" customHeight="1" x14ac:dyDescent="0.25">
      <c r="B18" s="3"/>
      <c r="C18" s="4"/>
      <c r="D18" s="11"/>
    </row>
    <row r="19" spans="1:5" ht="15.75" customHeight="1" x14ac:dyDescent="0.25">
      <c r="A19" s="3">
        <v>90511240</v>
      </c>
      <c r="B19" s="4" t="s">
        <v>73</v>
      </c>
    </row>
    <row r="20" spans="1:5" ht="15.75" customHeight="1" x14ac:dyDescent="0.25">
      <c r="A20" s="3">
        <v>90511220</v>
      </c>
      <c r="B20" s="4" t="s">
        <v>70</v>
      </c>
    </row>
    <row r="21" spans="1:5" ht="15.75" customHeight="1" x14ac:dyDescent="0.25">
      <c r="A21" s="3">
        <v>90511100</v>
      </c>
      <c r="B21" s="4" t="s">
        <v>71</v>
      </c>
      <c r="C21" s="4"/>
    </row>
    <row r="22" spans="1:5" ht="15.75" customHeight="1" x14ac:dyDescent="0.25">
      <c r="A22" s="3">
        <v>90511160</v>
      </c>
      <c r="B22" s="4" t="s">
        <v>72</v>
      </c>
      <c r="C22" s="4"/>
    </row>
    <row r="23" spans="1:5" ht="15.75" customHeight="1" x14ac:dyDescent="0.25">
      <c r="A23" s="3">
        <v>90511250</v>
      </c>
      <c r="B23" s="4" t="s">
        <v>74</v>
      </c>
    </row>
    <row r="24" spans="1:5" ht="15.75" customHeight="1" x14ac:dyDescent="0.25">
      <c r="A24" s="3">
        <v>90521210</v>
      </c>
      <c r="B24" s="4" t="s">
        <v>75</v>
      </c>
    </row>
    <row r="25" spans="1:5" ht="15.75" customHeight="1" x14ac:dyDescent="0.25">
      <c r="A25" s="3">
        <v>90721190</v>
      </c>
      <c r="B25" s="4" t="s">
        <v>76</v>
      </c>
      <c r="C25" s="4"/>
    </row>
    <row r="26" spans="1:5" ht="15.75" customHeight="1" x14ac:dyDescent="0.25">
      <c r="A26" s="3">
        <v>90731230</v>
      </c>
      <c r="B26" s="4" t="s">
        <v>77</v>
      </c>
    </row>
    <row r="27" spans="1:5" ht="15.75" customHeight="1" x14ac:dyDescent="0.25">
      <c r="A27" s="3">
        <v>90731330</v>
      </c>
      <c r="B27" s="4" t="s">
        <v>78</v>
      </c>
      <c r="C27" s="4"/>
    </row>
    <row r="28" spans="1:5" ht="15.75" customHeight="1" x14ac:dyDescent="0.25">
      <c r="A28" s="3" t="s">
        <v>79</v>
      </c>
      <c r="B28" s="4" t="s">
        <v>80</v>
      </c>
      <c r="C28" s="4"/>
    </row>
    <row r="29" spans="1:5" ht="15.75" customHeight="1" x14ac:dyDescent="0.25">
      <c r="A29" s="3" t="s">
        <v>81</v>
      </c>
      <c r="B29" s="4" t="s">
        <v>82</v>
      </c>
    </row>
    <row r="30" spans="1:5" ht="15.75" customHeight="1" x14ac:dyDescent="0.25">
      <c r="A30" s="3" t="s">
        <v>83</v>
      </c>
      <c r="B30" s="4" t="s">
        <v>84</v>
      </c>
      <c r="C30" s="4"/>
    </row>
    <row r="31" spans="1:5" ht="15.75" customHeight="1" x14ac:dyDescent="0.25">
      <c r="A31" s="3">
        <v>79131100</v>
      </c>
      <c r="B31" s="4" t="s">
        <v>85</v>
      </c>
    </row>
    <row r="32" spans="1:5" ht="15.75" customHeight="1" x14ac:dyDescent="0.25">
      <c r="A32" s="3" t="s">
        <v>86</v>
      </c>
      <c r="B32" s="4" t="s">
        <v>87</v>
      </c>
      <c r="C32" s="4"/>
      <c r="D32" s="5"/>
    </row>
    <row r="33" spans="1:4" ht="15.75" customHeight="1" x14ac:dyDescent="0.25"/>
    <row r="34" spans="1:4" ht="54.75" customHeight="1" x14ac:dyDescent="0.25">
      <c r="A34" s="15" t="s">
        <v>88</v>
      </c>
      <c r="B34" s="16" t="s">
        <v>89</v>
      </c>
      <c r="C34" s="4"/>
      <c r="D34" s="5"/>
    </row>
    <row r="35" spans="1:4" ht="15.75" customHeight="1" x14ac:dyDescent="0.25">
      <c r="A35" s="3">
        <v>44141200</v>
      </c>
      <c r="B35" s="4" t="s">
        <v>90</v>
      </c>
    </row>
    <row r="36" spans="1:4" ht="15.75" customHeight="1" x14ac:dyDescent="0.25">
      <c r="A36" s="3" t="s">
        <v>91</v>
      </c>
      <c r="B36" s="4" t="s">
        <v>92</v>
      </c>
      <c r="C36" s="4"/>
    </row>
    <row r="37" spans="1:4" ht="15.75" customHeight="1" x14ac:dyDescent="0.25">
      <c r="A37" s="3">
        <v>39141200</v>
      </c>
      <c r="B37" s="4" t="s">
        <v>93</v>
      </c>
    </row>
    <row r="38" spans="1:4" ht="15.75" customHeight="1" x14ac:dyDescent="0.25">
      <c r="A38" s="3">
        <v>39511120</v>
      </c>
      <c r="B38" s="4" t="s">
        <v>94</v>
      </c>
    </row>
    <row r="39" spans="1:4" ht="15.75" customHeight="1" x14ac:dyDescent="0.25">
      <c r="A39" s="3" t="s">
        <v>95</v>
      </c>
      <c r="B39" s="4" t="s">
        <v>96</v>
      </c>
    </row>
    <row r="40" spans="1:4" ht="15.75" customHeight="1" x14ac:dyDescent="0.25">
      <c r="A40" s="3">
        <v>39511190</v>
      </c>
      <c r="B40" s="4" t="s">
        <v>97</v>
      </c>
    </row>
    <row r="41" spans="1:4" ht="15.75" customHeight="1" x14ac:dyDescent="0.25">
      <c r="A41" s="3">
        <v>33761600</v>
      </c>
      <c r="B41" s="4" t="s">
        <v>98</v>
      </c>
    </row>
    <row r="42" spans="1:4" ht="15.75" customHeight="1" x14ac:dyDescent="0.25">
      <c r="A42" s="3" t="s">
        <v>100</v>
      </c>
      <c r="B42" s="4" t="s">
        <v>99</v>
      </c>
    </row>
    <row r="43" spans="1:4" ht="15.75" customHeight="1" x14ac:dyDescent="0.25">
      <c r="A43" s="3" t="s">
        <v>102</v>
      </c>
      <c r="B43" s="4" t="s">
        <v>101</v>
      </c>
    </row>
    <row r="44" spans="1:4" ht="15.75" customHeight="1" x14ac:dyDescent="0.25">
      <c r="A44" s="3" t="s">
        <v>104</v>
      </c>
      <c r="B44" s="4" t="s">
        <v>103</v>
      </c>
    </row>
    <row r="45" spans="1:4" ht="15.75" customHeight="1" x14ac:dyDescent="0.25">
      <c r="A45" s="3" t="s">
        <v>105</v>
      </c>
      <c r="B45" s="4" t="s">
        <v>106</v>
      </c>
    </row>
    <row r="46" spans="1:4" ht="15.75" customHeight="1" x14ac:dyDescent="0.25">
      <c r="A46" s="3" t="s">
        <v>107</v>
      </c>
      <c r="B46" s="17" t="s">
        <v>108</v>
      </c>
    </row>
    <row r="47" spans="1:4" ht="15.75" customHeight="1" x14ac:dyDescent="0.25">
      <c r="A47" s="3">
        <v>44611200</v>
      </c>
      <c r="B47" s="17" t="s">
        <v>109</v>
      </c>
    </row>
    <row r="48" spans="1:4" ht="15.75" customHeight="1" x14ac:dyDescent="0.25">
      <c r="A48" s="3" t="s">
        <v>110</v>
      </c>
      <c r="B48" s="17" t="s">
        <v>111</v>
      </c>
    </row>
    <row r="49" spans="1:5" ht="15.75" customHeight="1" x14ac:dyDescent="0.25"/>
    <row r="50" spans="1:5" ht="15.75" customHeight="1" x14ac:dyDescent="0.25"/>
    <row r="51" spans="1:5" ht="15.75" customHeight="1" x14ac:dyDescent="0.25"/>
    <row r="52" spans="1:5" ht="15.75" customHeight="1" x14ac:dyDescent="0.25">
      <c r="A52" s="3" t="s">
        <v>112</v>
      </c>
      <c r="B52" s="17" t="s">
        <v>113</v>
      </c>
    </row>
    <row r="53" spans="1:5" ht="15.75" customHeight="1" x14ac:dyDescent="0.25">
      <c r="A53" s="3" t="s">
        <v>114</v>
      </c>
      <c r="B53" s="17" t="s">
        <v>115</v>
      </c>
    </row>
    <row r="54" spans="1:5" ht="15.75" customHeight="1" x14ac:dyDescent="0.25">
      <c r="A54" s="3" t="s">
        <v>116</v>
      </c>
      <c r="B54" s="17" t="s">
        <v>117</v>
      </c>
    </row>
    <row r="55" spans="1:5" ht="15.75" customHeight="1" x14ac:dyDescent="0.25">
      <c r="A55" s="3" t="s">
        <v>56</v>
      </c>
      <c r="B55" s="17" t="s">
        <v>57</v>
      </c>
    </row>
    <row r="56" spans="1:5" ht="15.75" customHeight="1" x14ac:dyDescent="0.25">
      <c r="A56" s="3" t="s">
        <v>118</v>
      </c>
      <c r="B56" s="19" t="s">
        <v>119</v>
      </c>
    </row>
    <row r="57" spans="1:5" ht="15.75" customHeight="1" x14ac:dyDescent="0.25">
      <c r="A57" s="3">
        <v>16311400</v>
      </c>
      <c r="B57" s="17" t="s">
        <v>120</v>
      </c>
    </row>
    <row r="58" spans="1:5" ht="15.75" customHeight="1" x14ac:dyDescent="0.25">
      <c r="A58" s="3" t="s">
        <v>121</v>
      </c>
      <c r="B58" s="17" t="s">
        <v>122</v>
      </c>
    </row>
    <row r="59" spans="1:5" ht="15.75" customHeight="1" x14ac:dyDescent="0.25">
      <c r="A59" s="3" t="s">
        <v>124</v>
      </c>
      <c r="B59" s="17" t="s">
        <v>123</v>
      </c>
    </row>
    <row r="60" spans="1:5" ht="15.75" customHeight="1" x14ac:dyDescent="0.25">
      <c r="A60" s="3" t="s">
        <v>125</v>
      </c>
      <c r="B60" s="17" t="s">
        <v>126</v>
      </c>
    </row>
    <row r="61" spans="1:5" ht="15.75" customHeight="1" x14ac:dyDescent="0.25"/>
    <row r="62" spans="1:5" ht="15.75" customHeight="1" x14ac:dyDescent="0.25">
      <c r="A62" s="3" t="s">
        <v>137</v>
      </c>
      <c r="B62" s="17" t="s">
        <v>127</v>
      </c>
      <c r="D62" t="s">
        <v>128</v>
      </c>
    </row>
    <row r="63" spans="1:5" ht="15.75" customHeight="1" x14ac:dyDescent="0.25">
      <c r="A63" s="3" t="s">
        <v>136</v>
      </c>
      <c r="B63" s="17" t="s">
        <v>129</v>
      </c>
      <c r="D63" t="s">
        <v>9</v>
      </c>
      <c r="E63" t="s">
        <v>130</v>
      </c>
    </row>
    <row r="64" spans="1:5" ht="15.75" customHeight="1" x14ac:dyDescent="0.25">
      <c r="A64" s="3">
        <v>32551290</v>
      </c>
      <c r="B64" s="17" t="s">
        <v>131</v>
      </c>
      <c r="D64" t="s">
        <v>9</v>
      </c>
    </row>
    <row r="65" spans="1:4" ht="15.75" customHeight="1" x14ac:dyDescent="0.25">
      <c r="A65" s="3" t="s">
        <v>132</v>
      </c>
      <c r="B65" s="17" t="s">
        <v>133</v>
      </c>
      <c r="D65" t="s">
        <v>9</v>
      </c>
    </row>
    <row r="66" spans="1:4" ht="15.75" customHeight="1" x14ac:dyDescent="0.25">
      <c r="A66" s="3">
        <v>22451280</v>
      </c>
      <c r="B66" s="17" t="s">
        <v>138</v>
      </c>
    </row>
    <row r="67" spans="1:4" ht="15.75" customHeight="1" x14ac:dyDescent="0.25"/>
    <row r="68" spans="1:4" ht="15.75" customHeight="1" x14ac:dyDescent="0.25">
      <c r="A68" s="3">
        <v>92311140</v>
      </c>
      <c r="B68" s="17" t="s">
        <v>139</v>
      </c>
    </row>
    <row r="69" spans="1:4" ht="15.75" customHeight="1" x14ac:dyDescent="0.25">
      <c r="A69" s="3" t="s">
        <v>140</v>
      </c>
      <c r="B69" s="17" t="s">
        <v>141</v>
      </c>
    </row>
    <row r="70" spans="1:4" ht="15.75" customHeight="1" x14ac:dyDescent="0.25">
      <c r="A70" s="3">
        <v>42911150</v>
      </c>
      <c r="B70" s="17" t="s">
        <v>142</v>
      </c>
    </row>
    <row r="71" spans="1:4" ht="15.75" customHeight="1" x14ac:dyDescent="0.25"/>
    <row r="72" spans="1:4" ht="15.75" customHeight="1" x14ac:dyDescent="0.25"/>
    <row r="73" spans="1:4" ht="15.75" customHeight="1" x14ac:dyDescent="0.25">
      <c r="A73" s="3" t="s">
        <v>146</v>
      </c>
      <c r="B73" s="17" t="s">
        <v>144</v>
      </c>
    </row>
    <row r="74" spans="1:4" ht="15.75" customHeight="1" x14ac:dyDescent="0.25">
      <c r="A74" s="3" t="s">
        <v>147</v>
      </c>
      <c r="B74" s="17" t="s">
        <v>145</v>
      </c>
    </row>
    <row r="75" spans="1:4" ht="15.75" customHeight="1" x14ac:dyDescent="0.25">
      <c r="A75" s="3">
        <v>98341140</v>
      </c>
      <c r="B75" s="17" t="s">
        <v>148</v>
      </c>
    </row>
    <row r="76" spans="1:4" ht="15.75" customHeight="1" x14ac:dyDescent="0.25">
      <c r="A76" s="3" t="s">
        <v>150</v>
      </c>
      <c r="B76" s="17" t="s">
        <v>149</v>
      </c>
    </row>
    <row r="77" spans="1:4" ht="15.75" customHeight="1" x14ac:dyDescent="0.25"/>
    <row r="78" spans="1:4" ht="15.75" customHeight="1" x14ac:dyDescent="0.25">
      <c r="A78" s="3" t="s">
        <v>151</v>
      </c>
      <c r="B78" s="17" t="s">
        <v>152</v>
      </c>
    </row>
    <row r="79" spans="1:4" ht="15.75" customHeight="1" x14ac:dyDescent="0.25">
      <c r="A79" s="3" t="s">
        <v>153</v>
      </c>
      <c r="B79" s="17" t="s">
        <v>154</v>
      </c>
    </row>
    <row r="80" spans="1:4" ht="15.75" customHeight="1" x14ac:dyDescent="0.25">
      <c r="A80" s="3" t="s">
        <v>155</v>
      </c>
      <c r="B80" s="17" t="s">
        <v>156</v>
      </c>
    </row>
    <row r="81" spans="1:4" ht="15.75" customHeight="1" x14ac:dyDescent="0.25">
      <c r="A81" s="3">
        <v>79821190</v>
      </c>
      <c r="B81" s="17" t="s">
        <v>157</v>
      </c>
    </row>
    <row r="82" spans="1:4" ht="15.75" customHeight="1" x14ac:dyDescent="0.25">
      <c r="A82" s="3" t="s">
        <v>158</v>
      </c>
      <c r="B82" s="17" t="s">
        <v>159</v>
      </c>
    </row>
    <row r="83" spans="1:4" ht="15.75" customHeight="1" x14ac:dyDescent="0.25">
      <c r="A83" s="3" t="s">
        <v>162</v>
      </c>
      <c r="B83" s="17" t="s">
        <v>163</v>
      </c>
    </row>
    <row r="84" spans="1:4" ht="15.75" customHeight="1" x14ac:dyDescent="0.25">
      <c r="A84" s="3" t="s">
        <v>104</v>
      </c>
      <c r="B84" s="17" t="s">
        <v>103</v>
      </c>
    </row>
    <row r="85" spans="1:4" ht="15.75" customHeight="1" x14ac:dyDescent="0.25"/>
    <row r="86" spans="1:4" ht="15.75" customHeight="1" x14ac:dyDescent="0.25">
      <c r="A86" s="3" t="s">
        <v>165</v>
      </c>
      <c r="B86" s="17" t="s">
        <v>164</v>
      </c>
    </row>
    <row r="87" spans="1:4" ht="15.75" customHeight="1" x14ac:dyDescent="0.25">
      <c r="A87" s="3" t="s">
        <v>166</v>
      </c>
      <c r="B87" s="17" t="s">
        <v>167</v>
      </c>
    </row>
    <row r="88" spans="1:4" ht="15.75" customHeight="1" x14ac:dyDescent="0.25">
      <c r="A88" s="3">
        <v>18441100</v>
      </c>
      <c r="B88" s="17" t="s">
        <v>143</v>
      </c>
    </row>
    <row r="89" spans="1:4" ht="15.75" customHeight="1" x14ac:dyDescent="0.25">
      <c r="A89" s="3" t="s">
        <v>168</v>
      </c>
      <c r="B89" s="17" t="s">
        <v>169</v>
      </c>
    </row>
    <row r="90" spans="1:4" ht="15.75" customHeight="1" x14ac:dyDescent="0.25">
      <c r="A90" s="3" t="s">
        <v>155</v>
      </c>
      <c r="B90" s="17" t="s">
        <v>156</v>
      </c>
    </row>
    <row r="91" spans="1:4" ht="15.75" customHeight="1" x14ac:dyDescent="0.25">
      <c r="A91" s="3" t="s">
        <v>171</v>
      </c>
      <c r="B91" s="4" t="s">
        <v>170</v>
      </c>
    </row>
    <row r="92" spans="1:4" ht="15.75" customHeight="1" x14ac:dyDescent="0.25">
      <c r="A92" s="3" t="s">
        <v>172</v>
      </c>
      <c r="B92" s="4" t="s">
        <v>173</v>
      </c>
    </row>
    <row r="93" spans="1:4" ht="15.75" customHeight="1" x14ac:dyDescent="0.25">
      <c r="A93" s="3" t="s">
        <v>174</v>
      </c>
      <c r="B93" s="4" t="s">
        <v>175</v>
      </c>
    </row>
    <row r="94" spans="1:4" ht="15.75" customHeight="1" x14ac:dyDescent="0.25">
      <c r="A94" s="3">
        <v>50111260</v>
      </c>
      <c r="B94" s="4" t="s">
        <v>176</v>
      </c>
    </row>
    <row r="95" spans="1:4" ht="15.75" customHeight="1" x14ac:dyDescent="0.3">
      <c r="A95" s="3">
        <v>79991190</v>
      </c>
      <c r="B95" s="17" t="s">
        <v>177</v>
      </c>
      <c r="C95" s="20"/>
      <c r="D95" s="9"/>
    </row>
    <row r="96" spans="1:4" ht="15.75" customHeight="1" x14ac:dyDescent="0.25">
      <c r="A96">
        <v>79211130</v>
      </c>
    </row>
    <row r="97" spans="1:3" ht="15.75" customHeight="1" x14ac:dyDescent="0.25">
      <c r="A97" s="3">
        <v>50111260</v>
      </c>
      <c r="B97" s="4" t="s">
        <v>176</v>
      </c>
    </row>
    <row r="98" spans="1:3" ht="15.75" customHeight="1" x14ac:dyDescent="0.25"/>
    <row r="99" spans="1:3" ht="15.75" customHeight="1" x14ac:dyDescent="0.25">
      <c r="A99" s="3">
        <v>51511160</v>
      </c>
      <c r="B99" s="4" t="s">
        <v>208</v>
      </c>
    </row>
    <row r="100" spans="1:3" ht="15.75" customHeight="1" x14ac:dyDescent="0.25">
      <c r="A100" s="3">
        <v>51621100</v>
      </c>
      <c r="B100" s="4" t="s">
        <v>209</v>
      </c>
    </row>
    <row r="101" spans="1:3" ht="15.75" customHeight="1" x14ac:dyDescent="0.25">
      <c r="B101" s="21"/>
      <c r="C101" s="9"/>
    </row>
    <row r="102" spans="1:3" ht="15.75" customHeight="1" x14ac:dyDescent="0.25"/>
    <row r="103" spans="1:3" ht="15.75" customHeight="1" x14ac:dyDescent="0.25">
      <c r="C103" s="7">
        <v>71351540</v>
      </c>
    </row>
    <row r="104" spans="1:3" ht="15.75" customHeight="1" x14ac:dyDescent="0.25"/>
    <row r="105" spans="1:3" ht="15.75" customHeight="1" x14ac:dyDescent="0.25">
      <c r="C105" s="70">
        <f>1000000-611665</f>
        <v>388335</v>
      </c>
    </row>
    <row r="106" spans="1:3" ht="15.75" customHeight="1" x14ac:dyDescent="0.25"/>
    <row r="107" spans="1:3" ht="15.75" customHeight="1" x14ac:dyDescent="0.25"/>
    <row r="108" spans="1:3" ht="15.75" customHeight="1" x14ac:dyDescent="0.25"/>
    <row r="109" spans="1:3" ht="15.75" customHeight="1" x14ac:dyDescent="0.25"/>
    <row r="110" spans="1:3" ht="15.75" customHeight="1" x14ac:dyDescent="0.25"/>
    <row r="111" spans="1:3" ht="15.75" customHeight="1" x14ac:dyDescent="0.25"/>
    <row r="112" spans="1:3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</sheetData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94F36-F915-4B12-8CBD-C2BA1AF86D5A}">
  <dimension ref="A1:K22"/>
  <sheetViews>
    <sheetView zoomScale="85" zoomScaleNormal="85" workbookViewId="0">
      <selection activeCell="F9" sqref="F9"/>
    </sheetView>
  </sheetViews>
  <sheetFormatPr defaultRowHeight="15" x14ac:dyDescent="0.25"/>
  <cols>
    <col min="2" max="2" width="10.5703125" bestFit="1" customWidth="1"/>
  </cols>
  <sheetData>
    <row r="1" spans="1:11" ht="108" x14ac:dyDescent="0.25">
      <c r="A1" s="65" t="s">
        <v>207</v>
      </c>
      <c r="B1" s="85">
        <v>37531210</v>
      </c>
      <c r="C1" s="83" t="s">
        <v>214</v>
      </c>
      <c r="D1" s="86" t="s">
        <v>210</v>
      </c>
      <c r="E1" s="84" t="s">
        <v>181</v>
      </c>
      <c r="F1" s="84" t="s">
        <v>9</v>
      </c>
      <c r="G1" s="84">
        <v>0</v>
      </c>
      <c r="H1" s="84">
        <v>15</v>
      </c>
      <c r="I1" s="84">
        <f>+H1*G1/1000</f>
        <v>0</v>
      </c>
      <c r="J1" s="60">
        <v>4269</v>
      </c>
      <c r="K1" s="43">
        <f>G1*H1</f>
        <v>0</v>
      </c>
    </row>
    <row r="2" spans="1:11" ht="108" x14ac:dyDescent="0.25">
      <c r="A2" s="65" t="s">
        <v>207</v>
      </c>
      <c r="B2" s="85">
        <v>37531240</v>
      </c>
      <c r="C2" s="83" t="s">
        <v>215</v>
      </c>
      <c r="D2" s="86" t="s">
        <v>211</v>
      </c>
      <c r="E2" s="84" t="s">
        <v>181</v>
      </c>
      <c r="F2" s="84" t="s">
        <v>9</v>
      </c>
      <c r="G2" s="84">
        <v>0</v>
      </c>
      <c r="H2" s="84">
        <v>15</v>
      </c>
      <c r="I2" s="84">
        <f>+H2*G2/1000</f>
        <v>0</v>
      </c>
      <c r="J2" s="60">
        <v>5122</v>
      </c>
      <c r="K2" s="43">
        <f>G2*H2</f>
        <v>0</v>
      </c>
    </row>
    <row r="3" spans="1:11" ht="148.5" x14ac:dyDescent="0.25">
      <c r="A3" s="65" t="s">
        <v>207</v>
      </c>
      <c r="B3" s="85">
        <v>37531220</v>
      </c>
      <c r="C3" s="83" t="s">
        <v>213</v>
      </c>
      <c r="D3" s="86" t="s">
        <v>212</v>
      </c>
      <c r="E3" s="84" t="s">
        <v>181</v>
      </c>
      <c r="F3" s="84" t="s">
        <v>9</v>
      </c>
      <c r="G3" s="84">
        <v>0</v>
      </c>
      <c r="H3" s="84">
        <v>15</v>
      </c>
      <c r="I3" s="84">
        <f>+H3*G3/1000</f>
        <v>0</v>
      </c>
      <c r="J3" s="60">
        <v>5122</v>
      </c>
      <c r="K3" s="43">
        <f>G3*H3</f>
        <v>0</v>
      </c>
    </row>
    <row r="8" spans="1:11" x14ac:dyDescent="0.25">
      <c r="F8">
        <v>597600</v>
      </c>
    </row>
    <row r="9" spans="1:11" x14ac:dyDescent="0.25">
      <c r="F9">
        <f>+F8/63</f>
        <v>9485.7142857142862</v>
      </c>
    </row>
    <row r="22" spans="11:11" x14ac:dyDescent="0.25">
      <c r="K22" s="3">
        <v>79951100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E5B4-2537-45F7-A6A5-BFD6232E80BD}">
  <dimension ref="A1:F27"/>
  <sheetViews>
    <sheetView workbookViewId="0">
      <selection activeCell="A28" sqref="A12:A28"/>
    </sheetView>
  </sheetViews>
  <sheetFormatPr defaultRowHeight="15" x14ac:dyDescent="0.25"/>
  <cols>
    <col min="1" max="1" width="11.7109375" bestFit="1" customWidth="1"/>
  </cols>
  <sheetData>
    <row r="1" spans="1:6" x14ac:dyDescent="0.25">
      <c r="A1">
        <v>2949600</v>
      </c>
      <c r="C1">
        <f>+A1*C4/100</f>
        <v>278530.07506599615</v>
      </c>
      <c r="F1">
        <v>148770</v>
      </c>
    </row>
    <row r="3" spans="1:6" x14ac:dyDescent="0.25">
      <c r="A3">
        <v>3390350</v>
      </c>
      <c r="F3">
        <f>+F1/1710</f>
        <v>87</v>
      </c>
    </row>
    <row r="4" spans="1:6" x14ac:dyDescent="0.25">
      <c r="A4">
        <v>320150</v>
      </c>
      <c r="C4">
        <f>+A4/A3*100</f>
        <v>9.4429778636423976</v>
      </c>
    </row>
    <row r="8" spans="1:6" x14ac:dyDescent="0.25">
      <c r="A8" s="21">
        <v>83574000</v>
      </c>
      <c r="C8">
        <v>100</v>
      </c>
    </row>
    <row r="9" spans="1:6" x14ac:dyDescent="0.25">
      <c r="A9" s="21">
        <v>73712910</v>
      </c>
      <c r="C9">
        <f>+A9*C8/A8</f>
        <v>88.200768181491853</v>
      </c>
    </row>
    <row r="13" spans="1:6" x14ac:dyDescent="0.25">
      <c r="A13" s="87"/>
    </row>
    <row r="14" spans="1:6" x14ac:dyDescent="0.25">
      <c r="A14" s="91"/>
    </row>
    <row r="15" spans="1:6" x14ac:dyDescent="0.25">
      <c r="A15" s="91"/>
    </row>
    <row r="16" spans="1:6" x14ac:dyDescent="0.25">
      <c r="A16" s="91"/>
    </row>
    <row r="17" spans="1:1" x14ac:dyDescent="0.25">
      <c r="A17" s="91"/>
    </row>
    <row r="18" spans="1:1" x14ac:dyDescent="0.25">
      <c r="A18" s="91"/>
    </row>
    <row r="19" spans="1:1" x14ac:dyDescent="0.25">
      <c r="A19" s="91"/>
    </row>
    <row r="20" spans="1:1" x14ac:dyDescent="0.25">
      <c r="A20" s="91"/>
    </row>
    <row r="21" spans="1:1" x14ac:dyDescent="0.25">
      <c r="A21" s="91"/>
    </row>
    <row r="22" spans="1:1" x14ac:dyDescent="0.25">
      <c r="A22" s="91"/>
    </row>
    <row r="23" spans="1:1" x14ac:dyDescent="0.25">
      <c r="A23" s="91"/>
    </row>
    <row r="24" spans="1:1" x14ac:dyDescent="0.25">
      <c r="A24" s="91"/>
    </row>
    <row r="25" spans="1:1" x14ac:dyDescent="0.25">
      <c r="A25" s="91"/>
    </row>
    <row r="26" spans="1:1" x14ac:dyDescent="0.25">
      <c r="A26" s="91"/>
    </row>
    <row r="27" spans="1:1" x14ac:dyDescent="0.25">
      <c r="A27" s="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Պլան՝ 2025</vt:lpstr>
      <vt:lpstr>Sheet2</vt:lpstr>
      <vt:lpstr>Նշումներ</vt:lpstr>
      <vt:lpstr>Sheet1</vt:lpstr>
      <vt:lpstr>Sheet3</vt:lpstr>
      <vt:lpstr>'Պլան՝ 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</dc:creator>
  <cp:lastModifiedBy>Kasya</cp:lastModifiedBy>
  <cp:lastPrinted>2026-03-12T11:06:23Z</cp:lastPrinted>
  <dcterms:created xsi:type="dcterms:W3CDTF">2022-02-21T09:25:55Z</dcterms:created>
  <dcterms:modified xsi:type="dcterms:W3CDTF">2026-03-12T11:07:25Z</dcterms:modified>
</cp:coreProperties>
</file>